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710" activeTab="0"/>
  </bookViews>
  <sheets>
    <sheet name="Этап 1 Триал Гомель" sheetId="1" r:id="rId1"/>
    <sheet name="Лайт" sheetId="2" r:id="rId2"/>
  </sheets>
  <definedNames>
    <definedName name="_xlnm.Print_Area" localSheetId="1">'Лайт'!$A$1:$R$20</definedName>
  </definedNames>
  <calcPr fullCalcOnLoad="1"/>
</workbook>
</file>

<file path=xl/sharedStrings.xml><?xml version="1.0" encoding="utf-8"?>
<sst xmlns="http://schemas.openxmlformats.org/spreadsheetml/2006/main" count="380" uniqueCount="165">
  <si>
    <t>-й этап открытого кубка Республики Беларусь по джип-триалу</t>
  </si>
  <si>
    <t xml:space="preserve"> </t>
  </si>
  <si>
    <t xml:space="preserve"> "Триал" </t>
  </si>
  <si>
    <t>"Карусельная гонка"</t>
  </si>
  <si>
    <t>Результаты 2-го этапа</t>
  </si>
  <si>
    <t>Кругов прой-дено всего</t>
  </si>
  <si>
    <t>Общее время прохождения</t>
  </si>
  <si>
    <t>Список участников</t>
  </si>
  <si>
    <t>Заезд 1</t>
  </si>
  <si>
    <t>Заезд 2</t>
  </si>
  <si>
    <t>Очки по результату 2-х заездов</t>
  </si>
  <si>
    <t>Место по результату 2-х заездов</t>
  </si>
  <si>
    <t>Заезд 3</t>
  </si>
  <si>
    <t>Очки по результату 3-х заездов</t>
  </si>
  <si>
    <t>Место по результату 3-х заездов</t>
  </si>
  <si>
    <t>Заезд 4</t>
  </si>
  <si>
    <t>Очки по результату 4-х заездов</t>
  </si>
  <si>
    <t>МЕСТО карусель</t>
  </si>
  <si>
    <t>ОЧКИ карусель</t>
  </si>
  <si>
    <t>Стартовый номер</t>
  </si>
  <si>
    <t>Автомобиль</t>
  </si>
  <si>
    <t>Экипаж</t>
  </si>
  <si>
    <t>Город</t>
  </si>
  <si>
    <t>Порядок старта в первой секции.</t>
  </si>
  <si>
    <t>Штрафные очки Секция 1</t>
  </si>
  <si>
    <t>Штрафные очки Секция 3</t>
  </si>
  <si>
    <t>Штрафные очки Секция 3а</t>
  </si>
  <si>
    <t>Штрафные очки Секция 5</t>
  </si>
  <si>
    <t>Штрафные очки Секция 5а</t>
  </si>
  <si>
    <t>Штрафные очки Секция 7</t>
  </si>
  <si>
    <t>Штрафные очки Секция 7а</t>
  </si>
  <si>
    <t>Штрафные очки Секция 9</t>
  </si>
  <si>
    <t>Штрафные очки Секция 9А</t>
  </si>
  <si>
    <t>Штрафные очки Секция 11</t>
  </si>
  <si>
    <t>Штрафные очки Секция 13</t>
  </si>
  <si>
    <t xml:space="preserve">Сумма Штрафных очков </t>
  </si>
  <si>
    <t>Место триал</t>
  </si>
  <si>
    <t>ОЧКИ триал</t>
  </si>
  <si>
    <t>Порядок старта</t>
  </si>
  <si>
    <t>Кругов пройдено</t>
  </si>
  <si>
    <t>Время прохождения</t>
  </si>
  <si>
    <t>Место по результату первого заезда</t>
  </si>
  <si>
    <t>Очки по результату первого заезда</t>
  </si>
  <si>
    <t>Место по результату второго заезда</t>
  </si>
  <si>
    <t>Очки по результату второго заезда</t>
  </si>
  <si>
    <t>Место по результату заезда</t>
  </si>
  <si>
    <t>Очки по результату заезда</t>
  </si>
  <si>
    <t>Сумма очков "Триал" + "Карусельная гонка"</t>
  </si>
  <si>
    <t>МЕСТО</t>
  </si>
  <si>
    <r>
      <t xml:space="preserve">ОЧКИ      </t>
    </r>
    <r>
      <rPr>
        <b/>
        <sz val="10"/>
        <rFont val="Arial Cyr"/>
        <family val="0"/>
      </rPr>
      <t>(в зачет чемпионата)</t>
    </r>
  </si>
  <si>
    <t>Титов Юрий / Лещинский Иван</t>
  </si>
  <si>
    <t>Сузуки Самурай</t>
  </si>
  <si>
    <t>Минск</t>
  </si>
  <si>
    <t>Jeep Wrangler</t>
  </si>
  <si>
    <t>80</t>
  </si>
  <si>
    <t>Результаты 3-го этапа</t>
  </si>
  <si>
    <t>Категория Триал В2</t>
  </si>
  <si>
    <t>59</t>
  </si>
  <si>
    <t>70</t>
  </si>
  <si>
    <t>Категория Лайт Опен</t>
  </si>
  <si>
    <t>г.Гомель 12-14 июля 2013г</t>
  </si>
  <si>
    <t>г.Гомель 12-14 июль 2013г</t>
  </si>
  <si>
    <t>07</t>
  </si>
  <si>
    <t>Категория Триал В1</t>
  </si>
  <si>
    <t>Джип Вранглер</t>
  </si>
  <si>
    <t>Слоним</t>
  </si>
  <si>
    <t>89</t>
  </si>
  <si>
    <t>УАЗ - 3151</t>
  </si>
  <si>
    <t>Гомель</t>
  </si>
  <si>
    <t>22</t>
  </si>
  <si>
    <t>Нива 21213</t>
  </si>
  <si>
    <t>08</t>
  </si>
  <si>
    <t>Сузуки Витара</t>
  </si>
  <si>
    <t>87</t>
  </si>
  <si>
    <t>Опель Монтерей</t>
  </si>
  <si>
    <t>Мерседес 300 D</t>
  </si>
  <si>
    <t>Suzuki Vitara</t>
  </si>
  <si>
    <t>79</t>
  </si>
  <si>
    <t>Джип Гранд Чероки</t>
  </si>
  <si>
    <t>02</t>
  </si>
  <si>
    <t>УАЗ-315142</t>
  </si>
  <si>
    <t>13</t>
  </si>
  <si>
    <t>33</t>
  </si>
  <si>
    <t>Ниссан Террано</t>
  </si>
  <si>
    <t>68</t>
  </si>
  <si>
    <t>Тайота</t>
  </si>
  <si>
    <t>Мамедов Алексей / Короткевич Олег</t>
  </si>
  <si>
    <t>Дворак Юрий / Котляров Дмитрий</t>
  </si>
  <si>
    <t>Сырцов Александр / Пинчуков Сергей</t>
  </si>
  <si>
    <t>Пинчуков Алексей / Коломенский Андрей</t>
  </si>
  <si>
    <t>Пануца Александр / Смородин Сергей</t>
  </si>
  <si>
    <t>Дудаль Алексей / Васильев Валерий</t>
  </si>
  <si>
    <t>Белюга Игорь / Грищенко Евгений</t>
  </si>
  <si>
    <t>Рудак Михаил / Рудак Елена</t>
  </si>
  <si>
    <t>Емельяненко Александр / Якубенко Сергей</t>
  </si>
  <si>
    <t>Горленко Артем / Крюков Игорь</t>
  </si>
  <si>
    <t>Краснов Андрей / Истюничев Илья</t>
  </si>
  <si>
    <t>Мисоченко Николай / Мисоченко Евгений</t>
  </si>
  <si>
    <t>69</t>
  </si>
  <si>
    <t>11</t>
  </si>
  <si>
    <t>Миронов Александр / Хомченко Жанна</t>
  </si>
  <si>
    <t>09</t>
  </si>
  <si>
    <t>УАЗ-4695</t>
  </si>
  <si>
    <t>Адамовский Андрей / Истюничев Алексей</t>
  </si>
  <si>
    <t>57</t>
  </si>
  <si>
    <t>Kia Sportage</t>
  </si>
  <si>
    <t>Долматов Данила / Ломако Дмитрий</t>
  </si>
  <si>
    <t>85</t>
  </si>
  <si>
    <t xml:space="preserve">Мицубиси Поджеро </t>
  </si>
  <si>
    <t>Сатыров Сергей / Сатырева Елена</t>
  </si>
  <si>
    <t>Ниссан Патрол</t>
  </si>
  <si>
    <t>Прохоренко Андрей / Аксенов Виталий</t>
  </si>
  <si>
    <t>Брест</t>
  </si>
  <si>
    <t>52</t>
  </si>
  <si>
    <t>Дайхатсу Рокки</t>
  </si>
  <si>
    <t>Бурец Сергей / Слепухин Павел</t>
  </si>
  <si>
    <t xml:space="preserve"> Минск / Борисов</t>
  </si>
  <si>
    <t>Шиленков Вячеслав / Кузнецов Владимир</t>
  </si>
  <si>
    <t>95</t>
  </si>
  <si>
    <t>Ниссан-Патрол</t>
  </si>
  <si>
    <t>Данилейко Ольга / Мартысюк Светлана</t>
  </si>
  <si>
    <t>Минск / Борисов</t>
  </si>
  <si>
    <t>30</t>
  </si>
  <si>
    <t>ГАЗ 69</t>
  </si>
  <si>
    <t>Панфилов Юрий / Гвозданов Евгений</t>
  </si>
  <si>
    <t>ГАЗ -69 М</t>
  </si>
  <si>
    <t xml:space="preserve">Римошевский Геннадий /Цыбин Андрей </t>
  </si>
  <si>
    <t>32</t>
  </si>
  <si>
    <t>28</t>
  </si>
  <si>
    <t>ГАЗ - 69</t>
  </si>
  <si>
    <t>Кузнецов Андрей / Маевский Юрий</t>
  </si>
  <si>
    <t>Рыжов Владимир / Заболотский Александр</t>
  </si>
  <si>
    <t>Шик Сергей / Ермолкевич Алексей</t>
  </si>
  <si>
    <t xml:space="preserve">Минск </t>
  </si>
  <si>
    <t>76</t>
  </si>
  <si>
    <t>ГАЗ -МТЗ-BENZ</t>
  </si>
  <si>
    <t>Вериго Геннадий / Вериго Валерий</t>
  </si>
  <si>
    <t>Речица</t>
  </si>
  <si>
    <t>01</t>
  </si>
  <si>
    <t>DAIHATSU FEROZA</t>
  </si>
  <si>
    <t>Астафьев Василий / Янушкевич Андрей</t>
  </si>
  <si>
    <t>Мицубиси Поджеро</t>
  </si>
  <si>
    <t>Минск/Логойск</t>
  </si>
  <si>
    <t>88</t>
  </si>
  <si>
    <t xml:space="preserve">Панасюк Георгий / Осмаловский Алексей </t>
  </si>
  <si>
    <t>Минск/Гродно</t>
  </si>
  <si>
    <t>23</t>
  </si>
  <si>
    <t>Корбут Павел / Рощенков Евгений</t>
  </si>
  <si>
    <t>Категория Лайт</t>
  </si>
  <si>
    <t>77</t>
  </si>
  <si>
    <t>ТЛК 80</t>
  </si>
  <si>
    <t xml:space="preserve">Кравченко  Дмитрий / Титовец Юрий </t>
  </si>
  <si>
    <t>Василевский Владимир / Василевская Инна</t>
  </si>
  <si>
    <t>Категория Спринт Абсолют</t>
  </si>
  <si>
    <t>Вартанян Сергей / Вартанян Седрак</t>
  </si>
  <si>
    <t>1</t>
  </si>
  <si>
    <t>2</t>
  </si>
  <si>
    <t>3</t>
  </si>
  <si>
    <t>4</t>
  </si>
  <si>
    <t>5</t>
  </si>
  <si>
    <t>6</t>
  </si>
  <si>
    <t>не стартовал</t>
  </si>
  <si>
    <t>Штрафные очки Секция 1а</t>
  </si>
  <si>
    <t xml:space="preserve">Место </t>
  </si>
  <si>
    <t>Категория Триал Абсолют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</si>
</sst>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[$-F800]dddd\,\ mmmm\ dd\,\ yyyy"/>
    <numFmt numFmtId="166" formatCode="h:mm;@"/>
    <numFmt numFmtId="167" formatCode="0.0"/>
    <numFmt numFmtId="168" formatCode="[$-FC19]d\ mmmm\ yyyy\ &quot;г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color indexed="8"/>
      <name val="Arial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52" applyFont="1" applyAlignment="1">
      <alignment vertical="top"/>
      <protection/>
    </xf>
    <xf numFmtId="0" fontId="3" fillId="0" borderId="0" xfId="52" applyFont="1" applyAlignment="1">
      <alignment vertical="center"/>
      <protection/>
    </xf>
    <xf numFmtId="49" fontId="3" fillId="0" borderId="0" xfId="52" applyNumberFormat="1" applyFont="1" applyAlignment="1">
      <alignment vertical="center"/>
      <protection/>
    </xf>
    <xf numFmtId="1" fontId="3" fillId="0" borderId="0" xfId="52" applyNumberFormat="1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vertical="center"/>
      <protection/>
    </xf>
    <xf numFmtId="0" fontId="1" fillId="0" borderId="0" xfId="52">
      <alignment/>
      <protection/>
    </xf>
    <xf numFmtId="0" fontId="4" fillId="7" borderId="10" xfId="52" applyFont="1" applyFill="1" applyBorder="1" applyAlignment="1">
      <alignment vertical="center" wrapText="1"/>
      <protection/>
    </xf>
    <xf numFmtId="0" fontId="4" fillId="7" borderId="11" xfId="52" applyFont="1" applyFill="1" applyBorder="1" applyAlignment="1">
      <alignment vertical="center" wrapText="1"/>
      <protection/>
    </xf>
    <xf numFmtId="0" fontId="4" fillId="7" borderId="12" xfId="52" applyFont="1" applyFill="1" applyBorder="1" applyAlignment="1">
      <alignment vertical="center" wrapText="1"/>
      <protection/>
    </xf>
    <xf numFmtId="0" fontId="4" fillId="7" borderId="10" xfId="52" applyFont="1" applyFill="1" applyBorder="1" applyAlignment="1">
      <alignment vertical="center"/>
      <protection/>
    </xf>
    <xf numFmtId="0" fontId="4" fillId="7" borderId="11" xfId="52" applyFont="1" applyFill="1" applyBorder="1" applyAlignment="1">
      <alignment vertical="center"/>
      <protection/>
    </xf>
    <xf numFmtId="49" fontId="4" fillId="7" borderId="11" xfId="52" applyNumberFormat="1" applyFont="1" applyFill="1" applyBorder="1" applyAlignment="1">
      <alignment vertical="center"/>
      <protection/>
    </xf>
    <xf numFmtId="0" fontId="4" fillId="7" borderId="12" xfId="52" applyFont="1" applyFill="1" applyBorder="1" applyAlignment="1">
      <alignment vertical="center"/>
      <protection/>
    </xf>
    <xf numFmtId="0" fontId="1" fillId="10" borderId="13" xfId="52" applyFill="1" applyBorder="1" applyAlignment="1">
      <alignment/>
      <protection/>
    </xf>
    <xf numFmtId="0" fontId="1" fillId="10" borderId="11" xfId="52" applyFill="1" applyBorder="1" applyAlignment="1">
      <alignment/>
      <protection/>
    </xf>
    <xf numFmtId="0" fontId="1" fillId="10" borderId="14" xfId="52" applyFill="1" applyBorder="1" applyAlignment="1">
      <alignment/>
      <protection/>
    </xf>
    <xf numFmtId="0" fontId="5" fillId="7" borderId="15" xfId="52" applyFont="1" applyFill="1" applyBorder="1" applyAlignment="1">
      <alignment horizontal="center" vertical="center" wrapText="1"/>
      <protection/>
    </xf>
    <xf numFmtId="0" fontId="4" fillId="7" borderId="16" xfId="52" applyFont="1" applyFill="1" applyBorder="1" applyAlignment="1">
      <alignment vertical="center"/>
      <protection/>
    </xf>
    <xf numFmtId="0" fontId="4" fillId="7" borderId="17" xfId="52" applyFont="1" applyFill="1" applyBorder="1" applyAlignment="1">
      <alignment vertical="center"/>
      <protection/>
    </xf>
    <xf numFmtId="0" fontId="4" fillId="7" borderId="18" xfId="52" applyFont="1" applyFill="1" applyBorder="1" applyAlignment="1">
      <alignment vertical="center"/>
      <protection/>
    </xf>
    <xf numFmtId="49" fontId="4" fillId="7" borderId="18" xfId="52" applyNumberFormat="1" applyFont="1" applyFill="1" applyBorder="1" applyAlignment="1">
      <alignment vertical="center"/>
      <protection/>
    </xf>
    <xf numFmtId="0" fontId="4" fillId="7" borderId="19" xfId="52" applyFont="1" applyFill="1" applyBorder="1" applyAlignment="1">
      <alignment vertical="center"/>
      <protection/>
    </xf>
    <xf numFmtId="0" fontId="4" fillId="7" borderId="20" xfId="52" applyFont="1" applyFill="1" applyBorder="1" applyAlignment="1">
      <alignment vertical="center"/>
      <protection/>
    </xf>
    <xf numFmtId="0" fontId="6" fillId="10" borderId="13" xfId="52" applyFont="1" applyFill="1" applyBorder="1" applyAlignment="1">
      <alignment/>
      <protection/>
    </xf>
    <xf numFmtId="0" fontId="1" fillId="10" borderId="0" xfId="52" applyFill="1">
      <alignment/>
      <protection/>
    </xf>
    <xf numFmtId="0" fontId="4" fillId="7" borderId="13" xfId="52" applyFont="1" applyFill="1" applyBorder="1" applyAlignment="1">
      <alignment vertical="center"/>
      <protection/>
    </xf>
    <xf numFmtId="0" fontId="4" fillId="7" borderId="14" xfId="52" applyFont="1" applyFill="1" applyBorder="1" applyAlignment="1">
      <alignment vertical="center"/>
      <protection/>
    </xf>
    <xf numFmtId="0" fontId="5" fillId="24" borderId="15" xfId="52" applyFont="1" applyFill="1" applyBorder="1" applyAlignment="1">
      <alignment horizontal="center" vertical="center" wrapText="1"/>
      <protection/>
    </xf>
    <xf numFmtId="49" fontId="5" fillId="7" borderId="21" xfId="52" applyNumberFormat="1" applyFont="1" applyFill="1" applyBorder="1" applyAlignment="1">
      <alignment horizontal="center" vertical="center" wrapText="1"/>
      <protection/>
    </xf>
    <xf numFmtId="49" fontId="5" fillId="7" borderId="15" xfId="52" applyNumberFormat="1" applyFont="1" applyFill="1" applyBorder="1" applyAlignment="1">
      <alignment horizontal="center" vertical="center" textRotation="90" wrapText="1"/>
      <protection/>
    </xf>
    <xf numFmtId="0" fontId="7" fillId="7" borderId="15" xfId="52" applyFont="1" applyFill="1" applyBorder="1" applyAlignment="1">
      <alignment horizontal="center" vertical="center" wrapText="1"/>
      <protection/>
    </xf>
    <xf numFmtId="49" fontId="5" fillId="7" borderId="15" xfId="52" applyNumberFormat="1" applyFont="1" applyFill="1" applyBorder="1" applyAlignment="1">
      <alignment horizontal="center" vertical="center" wrapText="1"/>
      <protection/>
    </xf>
    <xf numFmtId="0" fontId="5" fillId="7" borderId="21" xfId="52" applyFont="1" applyFill="1" applyBorder="1" applyAlignment="1">
      <alignment horizontal="center" vertical="center" wrapText="1"/>
      <protection/>
    </xf>
    <xf numFmtId="49" fontId="5" fillId="7" borderId="15" xfId="52" applyNumberFormat="1" applyFont="1" applyFill="1" applyBorder="1" applyAlignment="1">
      <alignment vertical="center" wrapText="1"/>
      <protection/>
    </xf>
    <xf numFmtId="0" fontId="5" fillId="24" borderId="15" xfId="52" applyFont="1" applyFill="1" applyBorder="1" applyAlignment="1">
      <alignment vertical="center" wrapText="1"/>
      <protection/>
    </xf>
    <xf numFmtId="0" fontId="5" fillId="7" borderId="15" xfId="52" applyFont="1" applyFill="1" applyBorder="1" applyAlignment="1">
      <alignment vertical="center" wrapText="1"/>
      <protection/>
    </xf>
    <xf numFmtId="0" fontId="8" fillId="7" borderId="15" xfId="52" applyFont="1" applyFill="1" applyBorder="1" applyAlignment="1">
      <alignment horizontal="center" vertical="center" wrapText="1"/>
      <protection/>
    </xf>
    <xf numFmtId="0" fontId="5" fillId="7" borderId="18" xfId="52" applyFont="1" applyFill="1" applyBorder="1" applyAlignment="1">
      <alignment horizontal="left" vertical="center"/>
      <protection/>
    </xf>
    <xf numFmtId="0" fontId="5" fillId="7" borderId="18" xfId="52" applyFont="1" applyFill="1" applyBorder="1" applyAlignment="1">
      <alignment horizontal="center"/>
      <protection/>
    </xf>
    <xf numFmtId="49" fontId="5" fillId="7" borderId="18" xfId="52" applyNumberFormat="1" applyFont="1" applyFill="1" applyBorder="1" applyAlignment="1">
      <alignment horizontal="left" vertical="center"/>
      <protection/>
    </xf>
    <xf numFmtId="0" fontId="5" fillId="7" borderId="18" xfId="52" applyFont="1" applyFill="1" applyBorder="1" applyAlignment="1">
      <alignment horizontal="center" vertical="center" wrapText="1"/>
      <protection/>
    </xf>
    <xf numFmtId="0" fontId="5" fillId="7" borderId="0" xfId="52" applyFont="1" applyFill="1" applyBorder="1" applyAlignment="1">
      <alignment horizontal="center" vertical="center" wrapText="1"/>
      <protection/>
    </xf>
    <xf numFmtId="49" fontId="1" fillId="7" borderId="0" xfId="52" applyNumberFormat="1" applyFill="1" applyBorder="1" applyAlignment="1">
      <alignment/>
      <protection/>
    </xf>
    <xf numFmtId="0" fontId="1" fillId="7" borderId="0" xfId="52" applyFill="1" applyBorder="1" applyAlignment="1">
      <alignment horizontal="center" vertical="center"/>
      <protection/>
    </xf>
    <xf numFmtId="49" fontId="5" fillId="7" borderId="0" xfId="52" applyNumberFormat="1" applyFont="1" applyFill="1" applyBorder="1" applyAlignment="1">
      <alignment horizontal="center" vertical="center" wrapText="1"/>
      <protection/>
    </xf>
    <xf numFmtId="0" fontId="1" fillId="7" borderId="0" xfId="52" applyFill="1" applyBorder="1" applyAlignment="1">
      <alignment/>
      <protection/>
    </xf>
    <xf numFmtId="49" fontId="5" fillId="7" borderId="0" xfId="52" applyNumberFormat="1" applyFont="1" applyFill="1" applyBorder="1" applyAlignment="1">
      <alignment vertical="center" wrapText="1"/>
      <protection/>
    </xf>
    <xf numFmtId="0" fontId="5" fillId="7" borderId="13" xfId="52" applyFont="1" applyFill="1" applyBorder="1" applyAlignment="1">
      <alignment horizontal="center" vertical="center" wrapText="1"/>
      <protection/>
    </xf>
    <xf numFmtId="49" fontId="5" fillId="7" borderId="13" xfId="52" applyNumberFormat="1" applyFont="1" applyFill="1" applyBorder="1" applyAlignment="1">
      <alignment horizontal="center" vertical="center" wrapText="1"/>
      <protection/>
    </xf>
    <xf numFmtId="0" fontId="8" fillId="7" borderId="0" xfId="52" applyFont="1" applyFill="1" applyBorder="1" applyAlignment="1">
      <alignment horizontal="center" vertical="center" wrapText="1"/>
      <protection/>
    </xf>
    <xf numFmtId="0" fontId="8" fillId="7" borderId="14" xfId="52" applyFont="1" applyFill="1" applyBorder="1" applyAlignment="1">
      <alignment horizontal="center" vertical="center" wrapText="1"/>
      <protection/>
    </xf>
    <xf numFmtId="0" fontId="1" fillId="25" borderId="15" xfId="52" applyFill="1" applyBorder="1" applyAlignment="1">
      <alignment horizontal="center" vertical="center" wrapText="1"/>
      <protection/>
    </xf>
    <xf numFmtId="0" fontId="1" fillId="25" borderId="15" xfId="52" applyFill="1" applyBorder="1" applyAlignment="1">
      <alignment vertical="center"/>
      <protection/>
    </xf>
    <xf numFmtId="0" fontId="9" fillId="25" borderId="15" xfId="0" applyFont="1" applyFill="1" applyBorder="1" applyAlignment="1">
      <alignment horizontal="center" wrapText="1"/>
    </xf>
    <xf numFmtId="0" fontId="10" fillId="25" borderId="15" xfId="0" applyFont="1" applyFill="1" applyBorder="1" applyAlignment="1">
      <alignment horizontal="center" wrapText="1"/>
    </xf>
    <xf numFmtId="0" fontId="0" fillId="0" borderId="15" xfId="52" applyFont="1" applyFill="1" applyBorder="1" applyAlignment="1">
      <alignment horizontal="center" vertical="center"/>
      <protection/>
    </xf>
    <xf numFmtId="1" fontId="1" fillId="0" borderId="15" xfId="52" applyNumberFormat="1" applyFill="1" applyBorder="1" applyAlignment="1">
      <alignment vertical="center"/>
      <protection/>
    </xf>
    <xf numFmtId="49" fontId="1" fillId="0" borderId="0" xfId="52" applyNumberFormat="1" applyFill="1" applyAlignment="1">
      <alignment vertical="center"/>
      <protection/>
    </xf>
    <xf numFmtId="0" fontId="1" fillId="0" borderId="0" xfId="52" applyFill="1" applyAlignment="1">
      <alignment vertical="center" wrapText="1"/>
      <protection/>
    </xf>
    <xf numFmtId="0" fontId="1" fillId="0" borderId="0" xfId="52" applyFill="1" applyAlignment="1">
      <alignment vertical="center"/>
      <protection/>
    </xf>
    <xf numFmtId="1" fontId="1" fillId="0" borderId="0" xfId="52" applyNumberFormat="1" applyFill="1" applyAlignment="1">
      <alignment vertical="center"/>
      <protection/>
    </xf>
    <xf numFmtId="0" fontId="1" fillId="0" borderId="0" xfId="52" applyFill="1" applyBorder="1" applyAlignment="1">
      <alignment vertical="center"/>
      <protection/>
    </xf>
    <xf numFmtId="0" fontId="1" fillId="0" borderId="15" xfId="52" applyFill="1" applyBorder="1" applyAlignment="1">
      <alignment vertical="center"/>
      <protection/>
    </xf>
    <xf numFmtId="1" fontId="1" fillId="0" borderId="0" xfId="52" applyNumberFormat="1" applyFill="1" applyBorder="1" applyAlignment="1">
      <alignment vertical="center"/>
      <protection/>
    </xf>
    <xf numFmtId="1" fontId="4" fillId="7" borderId="11" xfId="52" applyNumberFormat="1" applyFont="1" applyFill="1" applyBorder="1" applyAlignment="1">
      <alignment vertical="center"/>
      <protection/>
    </xf>
    <xf numFmtId="1" fontId="4" fillId="0" borderId="15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left" vertical="center"/>
      <protection/>
    </xf>
    <xf numFmtId="49" fontId="4" fillId="0" borderId="0" xfId="52" applyNumberFormat="1" applyFont="1" applyFill="1" applyBorder="1" applyAlignment="1">
      <alignment horizontal="left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vertical="center"/>
      <protection/>
    </xf>
    <xf numFmtId="0" fontId="1" fillId="0" borderId="0" xfId="52" applyFill="1" applyBorder="1" applyAlignment="1">
      <alignment vertical="center" wrapText="1"/>
      <protection/>
    </xf>
    <xf numFmtId="1" fontId="4" fillId="0" borderId="0" xfId="52" applyNumberFormat="1" applyFont="1" applyFill="1" applyBorder="1" applyAlignment="1">
      <alignment vertical="center"/>
      <protection/>
    </xf>
    <xf numFmtId="1" fontId="4" fillId="7" borderId="18" xfId="52" applyNumberFormat="1" applyFont="1" applyFill="1" applyBorder="1" applyAlignment="1">
      <alignment vertical="center"/>
      <protection/>
    </xf>
    <xf numFmtId="49" fontId="1" fillId="0" borderId="0" xfId="52" applyNumberFormat="1" applyFill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/>
      <protection/>
    </xf>
    <xf numFmtId="0" fontId="7" fillId="7" borderId="20" xfId="52" applyFont="1" applyFill="1" applyBorder="1" applyAlignment="1">
      <alignment horizontal="center" vertical="center" wrapText="1"/>
      <protection/>
    </xf>
    <xf numFmtId="1" fontId="5" fillId="7" borderId="20" xfId="52" applyNumberFormat="1" applyFont="1" applyFill="1" applyBorder="1" applyAlignment="1">
      <alignment horizontal="center" vertical="center" wrapText="1"/>
      <protection/>
    </xf>
    <xf numFmtId="1" fontId="5" fillId="0" borderId="15" xfId="52" applyNumberFormat="1" applyFont="1" applyFill="1" applyBorder="1" applyAlignment="1">
      <alignment horizontal="center" vertical="center" wrapText="1"/>
      <protection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1" fontId="5" fillId="0" borderId="0" xfId="52" applyNumberFormat="1" applyFont="1" applyFill="1" applyBorder="1" applyAlignment="1">
      <alignment horizontal="center" vertical="center" wrapText="1"/>
      <protection/>
    </xf>
    <xf numFmtId="1" fontId="5" fillId="7" borderId="20" xfId="52" applyNumberFormat="1" applyFont="1" applyFill="1" applyBorder="1" applyAlignment="1">
      <alignment horizontal="left" vertical="center"/>
      <protection/>
    </xf>
    <xf numFmtId="1" fontId="5" fillId="15" borderId="15" xfId="52" applyNumberFormat="1" applyFont="1" applyFill="1" applyBorder="1" applyAlignment="1">
      <alignment horizontal="left" vertical="center"/>
      <protection/>
    </xf>
    <xf numFmtId="0" fontId="0" fillId="0" borderId="0" xfId="52" applyFont="1" applyFill="1" applyBorder="1" applyAlignment="1">
      <alignment vertical="center"/>
      <protection/>
    </xf>
    <xf numFmtId="1" fontId="0" fillId="0" borderId="0" xfId="52" applyNumberFormat="1" applyFont="1" applyFill="1" applyBorder="1" applyAlignment="1">
      <alignment vertical="center"/>
      <protection/>
    </xf>
    <xf numFmtId="49" fontId="5" fillId="25" borderId="0" xfId="52" applyNumberFormat="1" applyFont="1" applyFill="1" applyBorder="1" applyAlignment="1">
      <alignment horizontal="center" vertical="center" wrapText="1"/>
      <protection/>
    </xf>
    <xf numFmtId="0" fontId="1" fillId="25" borderId="0" xfId="52" applyFill="1" applyBorder="1" applyAlignment="1">
      <alignment horizontal="center" vertical="center" wrapText="1"/>
      <protection/>
    </xf>
    <xf numFmtId="0" fontId="1" fillId="25" borderId="0" xfId="52" applyFill="1" applyBorder="1" applyAlignment="1">
      <alignment vertical="center"/>
      <protection/>
    </xf>
    <xf numFmtId="1" fontId="0" fillId="0" borderId="0" xfId="52" applyNumberFormat="1" applyFont="1" applyFill="1" applyBorder="1" applyAlignment="1">
      <alignment horizontal="center" vertical="center"/>
      <protection/>
    </xf>
    <xf numFmtId="1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Border="1" applyAlignment="1">
      <alignment horizontal="center" vertical="center"/>
      <protection/>
    </xf>
    <xf numFmtId="1" fontId="4" fillId="0" borderId="0" xfId="52" applyNumberFormat="1" applyFont="1" applyFill="1" applyBorder="1" applyAlignment="1">
      <alignment horizontal="center" vertical="center"/>
      <protection/>
    </xf>
    <xf numFmtId="1" fontId="8" fillId="0" borderId="0" xfId="52" applyNumberFormat="1" applyFont="1" applyFill="1" applyBorder="1" applyAlignment="1">
      <alignment horizontal="center" vertical="center"/>
      <protection/>
    </xf>
    <xf numFmtId="49" fontId="5" fillId="25" borderId="15" xfId="52" applyNumberFormat="1" applyFont="1" applyFill="1" applyBorder="1" applyAlignment="1">
      <alignment horizontal="center" vertical="center" wrapText="1"/>
      <protection/>
    </xf>
    <xf numFmtId="1" fontId="0" fillId="25" borderId="15" xfId="52" applyNumberFormat="1" applyFont="1" applyFill="1" applyBorder="1" applyAlignment="1">
      <alignment horizontal="center" vertical="center"/>
      <protection/>
    </xf>
    <xf numFmtId="1" fontId="0" fillId="25" borderId="20" xfId="52" applyNumberFormat="1" applyFont="1" applyFill="1" applyBorder="1" applyAlignment="1">
      <alignment horizontal="center" vertical="center"/>
      <protection/>
    </xf>
    <xf numFmtId="1" fontId="4" fillId="25" borderId="20" xfId="52" applyNumberFormat="1" applyFont="1" applyFill="1" applyBorder="1" applyAlignment="1">
      <alignment horizontal="center" vertical="center"/>
      <protection/>
    </xf>
    <xf numFmtId="1" fontId="8" fillId="25" borderId="15" xfId="52" applyNumberFormat="1" applyFont="1" applyFill="1" applyBorder="1" applyAlignment="1">
      <alignment horizontal="center" vertical="center"/>
      <protection/>
    </xf>
    <xf numFmtId="0" fontId="0" fillId="25" borderId="0" xfId="52" applyFont="1" applyFill="1" applyBorder="1" applyAlignment="1">
      <alignment horizontal="center" vertical="center"/>
      <protection/>
    </xf>
    <xf numFmtId="49" fontId="0" fillId="25" borderId="0" xfId="52" applyNumberFormat="1" applyFont="1" applyFill="1" applyBorder="1" applyAlignment="1">
      <alignment horizontal="center" vertical="center"/>
      <protection/>
    </xf>
    <xf numFmtId="0" fontId="0" fillId="25" borderId="0" xfId="52" applyFont="1" applyFill="1" applyBorder="1" applyAlignment="1">
      <alignment vertical="center"/>
      <protection/>
    </xf>
    <xf numFmtId="49" fontId="8" fillId="25" borderId="15" xfId="52" applyNumberFormat="1" applyFont="1" applyFill="1" applyBorder="1" applyAlignment="1">
      <alignment horizontal="center" vertical="center"/>
      <protection/>
    </xf>
    <xf numFmtId="0" fontId="9" fillId="25" borderId="15" xfId="52" applyNumberFormat="1" applyFont="1" applyFill="1" applyBorder="1" applyAlignment="1">
      <alignment horizontal="center" wrapText="1"/>
      <protection/>
    </xf>
    <xf numFmtId="1" fontId="0" fillId="25" borderId="0" xfId="52" applyNumberFormat="1" applyFont="1" applyFill="1" applyBorder="1" applyAlignment="1">
      <alignment vertical="center"/>
      <protection/>
    </xf>
    <xf numFmtId="0" fontId="1" fillId="25" borderId="0" xfId="52" applyFill="1">
      <alignment/>
      <protection/>
    </xf>
    <xf numFmtId="1" fontId="1" fillId="25" borderId="15" xfId="52" applyNumberFormat="1" applyFont="1" applyFill="1" applyBorder="1" applyAlignment="1">
      <alignment horizontal="center" vertical="center"/>
      <protection/>
    </xf>
    <xf numFmtId="1" fontId="1" fillId="25" borderId="20" xfId="52" applyNumberFormat="1" applyFont="1" applyFill="1" applyBorder="1" applyAlignment="1">
      <alignment horizontal="center" vertical="center"/>
      <protection/>
    </xf>
    <xf numFmtId="0" fontId="1" fillId="25" borderId="15" xfId="52" applyFill="1" applyBorder="1" applyAlignment="1">
      <alignment horizontal="center" vertical="center"/>
      <protection/>
    </xf>
    <xf numFmtId="1" fontId="5" fillId="25" borderId="15" xfId="52" applyNumberFormat="1" applyFont="1" applyFill="1" applyBorder="1" applyAlignment="1">
      <alignment horizontal="center" vertical="center" wrapText="1"/>
      <protection/>
    </xf>
    <xf numFmtId="1" fontId="0" fillId="25" borderId="15" xfId="52" applyNumberFormat="1" applyFont="1" applyFill="1" applyBorder="1" applyAlignment="1">
      <alignment horizontal="center"/>
      <protection/>
    </xf>
    <xf numFmtId="1" fontId="4" fillId="25" borderId="15" xfId="52" applyNumberFormat="1" applyFont="1" applyFill="1" applyBorder="1" applyAlignment="1">
      <alignment horizontal="center" vertical="center"/>
      <protection/>
    </xf>
    <xf numFmtId="47" fontId="0" fillId="25" borderId="15" xfId="52" applyNumberFormat="1" applyFont="1" applyFill="1" applyBorder="1" applyAlignment="1">
      <alignment horizontal="center" vertical="center"/>
      <protection/>
    </xf>
    <xf numFmtId="0" fontId="10" fillId="25" borderId="15" xfId="0" applyFont="1" applyFill="1" applyBorder="1" applyAlignment="1">
      <alignment horizontal="center" wrapText="1"/>
    </xf>
    <xf numFmtId="49" fontId="1" fillId="25" borderId="15" xfId="52" applyNumberFormat="1" applyFill="1" applyBorder="1" applyAlignment="1">
      <alignment horizontal="center" vertical="center"/>
      <protection/>
    </xf>
    <xf numFmtId="164" fontId="1" fillId="25" borderId="15" xfId="52" applyNumberFormat="1" applyFill="1" applyBorder="1" applyAlignment="1">
      <alignment horizontal="center" vertical="center"/>
      <protection/>
    </xf>
    <xf numFmtId="0" fontId="0" fillId="25" borderId="15" xfId="52" applyFont="1" applyFill="1" applyBorder="1" applyAlignment="1">
      <alignment horizontal="center" vertical="center"/>
      <protection/>
    </xf>
    <xf numFmtId="0" fontId="8" fillId="25" borderId="15" xfId="52" applyFont="1" applyFill="1" applyBorder="1" applyAlignment="1">
      <alignment horizontal="center" vertical="center"/>
      <protection/>
    </xf>
    <xf numFmtId="1" fontId="1" fillId="25" borderId="15" xfId="52" applyNumberFormat="1" applyFill="1" applyBorder="1" applyAlignment="1">
      <alignment vertical="center"/>
      <protection/>
    </xf>
    <xf numFmtId="47" fontId="1" fillId="25" borderId="15" xfId="52" applyNumberFormat="1" applyFill="1" applyBorder="1" applyAlignment="1">
      <alignment vertical="center"/>
      <protection/>
    </xf>
    <xf numFmtId="49" fontId="5" fillId="25" borderId="15" xfId="0" applyNumberFormat="1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15" xfId="0" applyFill="1" applyBorder="1" applyAlignment="1">
      <alignment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left" vertical="center"/>
    </xf>
    <xf numFmtId="0" fontId="5" fillId="19" borderId="18" xfId="52" applyFont="1" applyFill="1" applyBorder="1" applyAlignment="1">
      <alignment horizontal="left" vertical="center"/>
      <protection/>
    </xf>
    <xf numFmtId="1" fontId="5" fillId="19" borderId="20" xfId="52" applyNumberFormat="1" applyFont="1" applyFill="1" applyBorder="1" applyAlignment="1">
      <alignment horizontal="left" vertical="center"/>
      <protection/>
    </xf>
    <xf numFmtId="1" fontId="5" fillId="19" borderId="15" xfId="52" applyNumberFormat="1" applyFont="1" applyFill="1" applyBorder="1" applyAlignment="1">
      <alignment horizontal="left" vertical="center"/>
      <protection/>
    </xf>
    <xf numFmtId="1" fontId="5" fillId="19" borderId="0" xfId="52" applyNumberFormat="1" applyFont="1" applyFill="1" applyBorder="1" applyAlignment="1">
      <alignment horizontal="center" vertical="center" wrapText="1"/>
      <protection/>
    </xf>
    <xf numFmtId="0" fontId="5" fillId="19" borderId="0" xfId="52" applyFont="1" applyFill="1" applyBorder="1" applyAlignment="1">
      <alignment horizontal="center" vertical="center" wrapText="1"/>
      <protection/>
    </xf>
    <xf numFmtId="0" fontId="1" fillId="19" borderId="0" xfId="52" applyFill="1">
      <alignment/>
      <protection/>
    </xf>
    <xf numFmtId="1" fontId="27" fillId="25" borderId="15" xfId="52" applyNumberFormat="1" applyFont="1" applyFill="1" applyBorder="1" applyAlignment="1">
      <alignment horizontal="center" vertical="center"/>
      <protection/>
    </xf>
    <xf numFmtId="49" fontId="0" fillId="25" borderId="15" xfId="52" applyNumberFormat="1" applyFont="1" applyFill="1" applyBorder="1" applyAlignment="1">
      <alignment horizontal="center" vertical="center"/>
      <protection/>
    </xf>
    <xf numFmtId="0" fontId="0" fillId="25" borderId="15" xfId="52" applyFont="1" applyFill="1" applyBorder="1" applyAlignment="1">
      <alignment horizontal="center" vertical="center"/>
      <protection/>
    </xf>
    <xf numFmtId="0" fontId="1" fillId="25" borderId="15" xfId="52" applyFill="1" applyBorder="1" applyAlignment="1">
      <alignment horizontal="center"/>
      <protection/>
    </xf>
    <xf numFmtId="49" fontId="3" fillId="0" borderId="18" xfId="52" applyNumberFormat="1" applyFont="1" applyBorder="1" applyAlignment="1">
      <alignment horizontal="left" vertical="top" wrapText="1"/>
      <protection/>
    </xf>
    <xf numFmtId="0" fontId="5" fillId="7" borderId="15" xfId="52" applyFont="1" applyFill="1" applyBorder="1" applyAlignment="1">
      <alignment horizontal="center" vertical="center" wrapText="1"/>
      <protection/>
    </xf>
    <xf numFmtId="49" fontId="11" fillId="0" borderId="18" xfId="52" applyNumberFormat="1" applyFont="1" applyBorder="1" applyAlignment="1">
      <alignment horizontal="left" vertical="top" wrapText="1"/>
      <protection/>
    </xf>
    <xf numFmtId="0" fontId="4" fillId="7" borderId="20" xfId="52" applyFont="1" applyFill="1" applyBorder="1" applyAlignment="1">
      <alignment horizontal="center" vertical="center"/>
      <protection/>
    </xf>
    <xf numFmtId="0" fontId="4" fillId="7" borderId="13" xfId="52" applyFont="1" applyFill="1" applyBorder="1" applyAlignment="1">
      <alignment horizontal="center" vertical="center"/>
      <protection/>
    </xf>
    <xf numFmtId="0" fontId="2" fillId="7" borderId="11" xfId="52" applyFont="1" applyFill="1" applyBorder="1" applyAlignment="1">
      <alignment horizontal="center" vertical="center" wrapText="1"/>
      <protection/>
    </xf>
    <xf numFmtId="0" fontId="2" fillId="7" borderId="11" xfId="52" applyFont="1" applyFill="1" applyBorder="1">
      <alignment/>
      <protection/>
    </xf>
    <xf numFmtId="0" fontId="2" fillId="7" borderId="12" xfId="52" applyFont="1" applyFill="1" applyBorder="1">
      <alignment/>
      <protection/>
    </xf>
    <xf numFmtId="0" fontId="2" fillId="7" borderId="17" xfId="52" applyFont="1" applyFill="1" applyBorder="1">
      <alignment/>
      <protection/>
    </xf>
    <xf numFmtId="0" fontId="2" fillId="7" borderId="18" xfId="52" applyFont="1" applyFill="1" applyBorder="1">
      <alignment/>
      <protection/>
    </xf>
    <xf numFmtId="0" fontId="2" fillId="7" borderId="19" xfId="52" applyFont="1" applyFill="1" applyBorder="1">
      <alignment/>
      <protection/>
    </xf>
    <xf numFmtId="0" fontId="5" fillId="24" borderId="15" xfId="52" applyFont="1" applyFill="1" applyBorder="1" applyAlignment="1">
      <alignment horizontal="center" vertical="center" wrapText="1"/>
      <protection/>
    </xf>
    <xf numFmtId="49" fontId="5" fillId="7" borderId="21" xfId="52" applyNumberFormat="1" applyFont="1" applyFill="1" applyBorder="1" applyAlignment="1">
      <alignment horizontal="center" vertical="center" wrapText="1"/>
      <protection/>
    </xf>
    <xf numFmtId="49" fontId="5" fillId="7" borderId="22" xfId="52" applyNumberFormat="1" applyFont="1" applyFill="1" applyBorder="1" applyAlignment="1">
      <alignment horizontal="center" vertical="center" wrapText="1"/>
      <protection/>
    </xf>
    <xf numFmtId="0" fontId="4" fillId="7" borderId="11" xfId="52" applyFont="1" applyFill="1" applyBorder="1" applyAlignment="1">
      <alignment horizontal="center" vertical="center" wrapText="1"/>
      <protection/>
    </xf>
    <xf numFmtId="0" fontId="4" fillId="7" borderId="12" xfId="52" applyFont="1" applyFill="1" applyBorder="1" applyAlignment="1">
      <alignment horizontal="center" vertical="center" wrapText="1"/>
      <protection/>
    </xf>
    <xf numFmtId="0" fontId="4" fillId="7" borderId="18" xfId="52" applyFont="1" applyFill="1" applyBorder="1" applyAlignment="1">
      <alignment horizontal="center" vertical="center" wrapText="1"/>
      <protection/>
    </xf>
    <xf numFmtId="0" fontId="4" fillId="7" borderId="19" xfId="52" applyFont="1" applyFill="1" applyBorder="1" applyAlignment="1">
      <alignment horizontal="center" vertical="center" wrapText="1"/>
      <protection/>
    </xf>
    <xf numFmtId="0" fontId="4" fillId="7" borderId="17" xfId="52" applyFont="1" applyFill="1" applyBorder="1" applyAlignment="1">
      <alignment horizontal="center" vertical="center" wrapText="1"/>
      <protection/>
    </xf>
    <xf numFmtId="49" fontId="5" fillId="24" borderId="15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3"/>
  <sheetViews>
    <sheetView tabSelected="1" zoomScale="80" zoomScaleNormal="80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29" sqref="R29"/>
    </sheetView>
  </sheetViews>
  <sheetFormatPr defaultColWidth="9.00390625" defaultRowHeight="12.75"/>
  <cols>
    <col min="1" max="1" width="6.125" style="6" customWidth="1"/>
    <col min="2" max="2" width="24.125" style="6" customWidth="1"/>
    <col min="3" max="3" width="49.875" style="6" customWidth="1"/>
    <col min="4" max="4" width="22.00390625" style="6" customWidth="1"/>
    <col min="5" max="5" width="12.625" style="6" hidden="1" customWidth="1"/>
    <col min="6" max="8" width="11.125" style="6" customWidth="1"/>
    <col min="9" max="9" width="11.625" style="6" customWidth="1"/>
    <col min="10" max="10" width="11.625" style="6" hidden="1" customWidth="1"/>
    <col min="11" max="13" width="11.125" style="6" customWidth="1"/>
    <col min="14" max="14" width="11.125" style="6" hidden="1" customWidth="1"/>
    <col min="15" max="16" width="11.625" style="6" hidden="1" customWidth="1"/>
    <col min="17" max="17" width="14.875" style="6" customWidth="1"/>
    <col min="18" max="19" width="9.125" style="6" customWidth="1"/>
    <col min="20" max="20" width="10.375" style="6" customWidth="1"/>
    <col min="21" max="21" width="13.625" style="6" customWidth="1"/>
    <col min="22" max="22" width="12.875" style="6" customWidth="1"/>
    <col min="23" max="23" width="11.875" style="6" customWidth="1"/>
    <col min="24" max="24" width="11.125" style="6" customWidth="1"/>
    <col min="25" max="25" width="9.125" style="6" customWidth="1"/>
    <col min="26" max="26" width="14.625" style="6" customWidth="1"/>
    <col min="27" max="27" width="11.00390625" style="6" customWidth="1"/>
    <col min="28" max="28" width="11.75390625" style="6" customWidth="1"/>
    <col min="29" max="29" width="11.875" style="6" customWidth="1"/>
    <col min="30" max="30" width="11.125" style="6" customWidth="1"/>
    <col min="31" max="31" width="12.00390625" style="6" customWidth="1"/>
    <col min="32" max="32" width="10.375" style="6" customWidth="1"/>
    <col min="33" max="33" width="13.875" style="6" customWidth="1"/>
    <col min="34" max="34" width="11.375" style="6" customWidth="1"/>
    <col min="35" max="35" width="10.75390625" style="6" customWidth="1"/>
    <col min="36" max="36" width="12.125" style="6" customWidth="1"/>
    <col min="37" max="37" width="12.625" style="6" customWidth="1"/>
    <col min="38" max="38" width="14.125" style="6" customWidth="1"/>
    <col min="39" max="39" width="9.125" style="6" customWidth="1"/>
    <col min="40" max="40" width="13.625" style="6" customWidth="1"/>
    <col min="41" max="41" width="10.75390625" style="6" customWidth="1"/>
    <col min="42" max="42" width="12.75390625" style="6" customWidth="1"/>
    <col min="43" max="43" width="12.375" style="6" customWidth="1"/>
    <col min="44" max="44" width="11.25390625" style="6" customWidth="1"/>
    <col min="45" max="45" width="10.00390625" style="6" customWidth="1"/>
    <col min="46" max="46" width="11.125" style="6" customWidth="1"/>
    <col min="47" max="47" width="10.375" style="6" customWidth="1"/>
    <col min="48" max="48" width="11.00390625" style="6" customWidth="1"/>
    <col min="49" max="49" width="9.125" style="6" customWidth="1"/>
    <col min="50" max="51" width="0" style="6" hidden="1" customWidth="1"/>
    <col min="52" max="16384" width="9.125" style="6" customWidth="1"/>
  </cols>
  <sheetData>
    <row r="1" spans="1:4" ht="52.5" customHeight="1">
      <c r="A1" s="1">
        <v>1</v>
      </c>
      <c r="B1" s="137" t="s">
        <v>0</v>
      </c>
      <c r="C1" s="137"/>
      <c r="D1" s="137"/>
    </row>
    <row r="2" spans="1:51" ht="39.75" customHeight="1">
      <c r="A2" s="1"/>
      <c r="B2" s="139" t="s">
        <v>61</v>
      </c>
      <c r="C2" s="139"/>
      <c r="D2" s="13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2"/>
      <c r="U2" s="2"/>
      <c r="V2" s="2"/>
      <c r="W2" s="3"/>
      <c r="X2" s="2"/>
      <c r="Y2" s="2"/>
      <c r="Z2" s="3"/>
      <c r="AA2" s="2"/>
      <c r="AB2" s="3"/>
      <c r="AC2" s="2"/>
      <c r="AD2" s="2"/>
      <c r="AE2" s="3"/>
      <c r="AF2" s="2"/>
      <c r="AG2" s="2"/>
      <c r="AH2" s="2"/>
      <c r="AI2" s="3"/>
      <c r="AJ2" s="2"/>
      <c r="AK2" s="2"/>
      <c r="AL2" s="2"/>
      <c r="AM2" s="2" t="s">
        <v>1</v>
      </c>
      <c r="AN2" s="2"/>
      <c r="AO2" s="2"/>
      <c r="AP2" s="2"/>
      <c r="AQ2" s="2"/>
      <c r="AR2" s="2"/>
      <c r="AS2" s="3"/>
      <c r="AT2" s="2"/>
      <c r="AU2" s="2"/>
      <c r="AV2" s="2"/>
      <c r="AW2" s="2"/>
      <c r="AX2" s="4"/>
      <c r="AY2" s="5"/>
    </row>
    <row r="3" spans="1:51" ht="15.75">
      <c r="A3" s="7"/>
      <c r="B3" s="8"/>
      <c r="C3" s="8"/>
      <c r="D3" s="9"/>
      <c r="E3" s="10"/>
      <c r="F3" s="10" t="s">
        <v>2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3"/>
      <c r="T3" s="140" t="s">
        <v>3</v>
      </c>
      <c r="U3" s="141"/>
      <c r="V3" s="141"/>
      <c r="W3" s="141"/>
      <c r="X3" s="141"/>
      <c r="Y3" s="14"/>
      <c r="Z3" s="15"/>
      <c r="AA3" s="14"/>
      <c r="AB3" s="14"/>
      <c r="AC3" s="14"/>
      <c r="AD3" s="14"/>
      <c r="AE3" s="14"/>
      <c r="AF3" s="14"/>
      <c r="AG3" s="15"/>
      <c r="AH3" s="14"/>
      <c r="AI3" s="14"/>
      <c r="AJ3" s="14"/>
      <c r="AK3" s="14"/>
      <c r="AL3" s="14"/>
      <c r="AM3" s="14"/>
      <c r="AN3" s="15"/>
      <c r="AO3" s="14"/>
      <c r="AP3" s="14"/>
      <c r="AQ3" s="14"/>
      <c r="AR3" s="14"/>
      <c r="AS3" s="14"/>
      <c r="AT3" s="16"/>
      <c r="AU3" s="142" t="s">
        <v>4</v>
      </c>
      <c r="AV3" s="143"/>
      <c r="AW3" s="144"/>
      <c r="AX3" s="138" t="s">
        <v>5</v>
      </c>
      <c r="AY3" s="138" t="s">
        <v>6</v>
      </c>
    </row>
    <row r="4" spans="1:51" ht="15.75">
      <c r="A4" s="155" t="s">
        <v>7</v>
      </c>
      <c r="B4" s="153"/>
      <c r="C4" s="153"/>
      <c r="D4" s="154"/>
      <c r="E4" s="18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2"/>
      <c r="T4" s="23"/>
      <c r="U4" s="14"/>
      <c r="V4" s="24" t="s">
        <v>8</v>
      </c>
      <c r="W4" s="14"/>
      <c r="X4" s="16"/>
      <c r="Y4" s="25"/>
      <c r="Z4" s="26"/>
      <c r="AA4" s="26" t="s">
        <v>9</v>
      </c>
      <c r="AB4" s="26"/>
      <c r="AC4" s="27"/>
      <c r="AD4" s="148" t="s">
        <v>10</v>
      </c>
      <c r="AE4" s="156" t="s">
        <v>11</v>
      </c>
      <c r="AF4" s="26"/>
      <c r="AG4" s="26"/>
      <c r="AH4" s="26" t="s">
        <v>12</v>
      </c>
      <c r="AI4" s="26"/>
      <c r="AJ4" s="27"/>
      <c r="AK4" s="148" t="s">
        <v>13</v>
      </c>
      <c r="AL4" s="148" t="s">
        <v>14</v>
      </c>
      <c r="AM4" s="23"/>
      <c r="AN4" s="26"/>
      <c r="AO4" s="26" t="s">
        <v>15</v>
      </c>
      <c r="AP4" s="26"/>
      <c r="AQ4" s="27"/>
      <c r="AR4" s="148" t="s">
        <v>16</v>
      </c>
      <c r="AS4" s="149" t="s">
        <v>17</v>
      </c>
      <c r="AT4" s="148" t="s">
        <v>18</v>
      </c>
      <c r="AU4" s="145"/>
      <c r="AV4" s="146"/>
      <c r="AW4" s="147"/>
      <c r="AX4" s="138"/>
      <c r="AY4" s="138"/>
    </row>
    <row r="5" spans="1:51" ht="76.5">
      <c r="A5" s="30" t="s">
        <v>19</v>
      </c>
      <c r="B5" s="17" t="s">
        <v>20</v>
      </c>
      <c r="C5" s="17" t="s">
        <v>21</v>
      </c>
      <c r="D5" s="17" t="s">
        <v>22</v>
      </c>
      <c r="E5" s="17" t="s">
        <v>23</v>
      </c>
      <c r="F5" s="31" t="s">
        <v>24</v>
      </c>
      <c r="G5" s="31" t="s">
        <v>25</v>
      </c>
      <c r="H5" s="31" t="s">
        <v>26</v>
      </c>
      <c r="I5" s="31" t="s">
        <v>27</v>
      </c>
      <c r="J5" s="31" t="s">
        <v>28</v>
      </c>
      <c r="K5" s="31" t="s">
        <v>29</v>
      </c>
      <c r="L5" s="31" t="s">
        <v>162</v>
      </c>
      <c r="M5" s="31" t="s">
        <v>31</v>
      </c>
      <c r="N5" s="31" t="s">
        <v>32</v>
      </c>
      <c r="O5" s="31" t="s">
        <v>33</v>
      </c>
      <c r="P5" s="31" t="s">
        <v>34</v>
      </c>
      <c r="Q5" s="17" t="s">
        <v>35</v>
      </c>
      <c r="R5" s="32" t="s">
        <v>36</v>
      </c>
      <c r="S5" s="17" t="s">
        <v>37</v>
      </c>
      <c r="T5" s="17" t="s">
        <v>38</v>
      </c>
      <c r="U5" s="17" t="s">
        <v>39</v>
      </c>
      <c r="V5" s="17" t="s">
        <v>40</v>
      </c>
      <c r="W5" s="32" t="s">
        <v>41</v>
      </c>
      <c r="X5" s="28" t="s">
        <v>42</v>
      </c>
      <c r="Y5" s="17" t="s">
        <v>38</v>
      </c>
      <c r="Z5" s="29" t="s">
        <v>39</v>
      </c>
      <c r="AA5" s="17" t="s">
        <v>40</v>
      </c>
      <c r="AB5" s="32" t="s">
        <v>43</v>
      </c>
      <c r="AC5" s="28" t="s">
        <v>44</v>
      </c>
      <c r="AD5" s="148"/>
      <c r="AE5" s="156"/>
      <c r="AF5" s="17" t="s">
        <v>38</v>
      </c>
      <c r="AG5" s="33" t="s">
        <v>39</v>
      </c>
      <c r="AH5" s="17" t="s">
        <v>40</v>
      </c>
      <c r="AI5" s="34" t="s">
        <v>45</v>
      </c>
      <c r="AJ5" s="35" t="s">
        <v>46</v>
      </c>
      <c r="AK5" s="148"/>
      <c r="AL5" s="148"/>
      <c r="AM5" s="17" t="s">
        <v>38</v>
      </c>
      <c r="AN5" s="33" t="s">
        <v>39</v>
      </c>
      <c r="AO5" s="17" t="s">
        <v>40</v>
      </c>
      <c r="AP5" s="36" t="s">
        <v>45</v>
      </c>
      <c r="AQ5" s="35" t="s">
        <v>46</v>
      </c>
      <c r="AR5" s="148"/>
      <c r="AS5" s="150"/>
      <c r="AT5" s="148"/>
      <c r="AU5" s="17" t="s">
        <v>47</v>
      </c>
      <c r="AV5" s="37" t="s">
        <v>48</v>
      </c>
      <c r="AW5" s="37" t="s">
        <v>49</v>
      </c>
      <c r="AX5" s="138"/>
      <c r="AY5" s="138"/>
    </row>
    <row r="6" spans="1:51" ht="18">
      <c r="A6" s="38" t="s">
        <v>153</v>
      </c>
      <c r="B6" s="38"/>
      <c r="C6" s="38"/>
      <c r="D6" s="38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40"/>
      <c r="S6" s="38"/>
      <c r="T6" s="41"/>
      <c r="U6" s="41"/>
      <c r="V6" s="42"/>
      <c r="W6" s="43"/>
      <c r="X6" s="44"/>
      <c r="Y6" s="42"/>
      <c r="Z6" s="45"/>
      <c r="AA6" s="42"/>
      <c r="AB6" s="43"/>
      <c r="AC6" s="46"/>
      <c r="AD6" s="46"/>
      <c r="AE6" s="43"/>
      <c r="AF6" s="42"/>
      <c r="AG6" s="42"/>
      <c r="AH6" s="42"/>
      <c r="AI6" s="47"/>
      <c r="AJ6" s="42"/>
      <c r="AK6" s="41"/>
      <c r="AL6" s="41"/>
      <c r="AM6" s="41"/>
      <c r="AN6" s="41"/>
      <c r="AO6" s="41"/>
      <c r="AP6" s="48"/>
      <c r="AQ6" s="48"/>
      <c r="AR6" s="48"/>
      <c r="AS6" s="49"/>
      <c r="AT6" s="42"/>
      <c r="AU6" s="42"/>
      <c r="AV6" s="50"/>
      <c r="AW6" s="51"/>
      <c r="AX6" s="51"/>
      <c r="AY6" s="51"/>
    </row>
    <row r="7" spans="1:51" s="107" customFormat="1" ht="21" customHeight="1">
      <c r="A7" s="122" t="s">
        <v>66</v>
      </c>
      <c r="B7" s="123" t="s">
        <v>67</v>
      </c>
      <c r="C7" s="124" t="s">
        <v>92</v>
      </c>
      <c r="D7" s="124" t="s">
        <v>68</v>
      </c>
      <c r="E7" s="112"/>
      <c r="F7" s="97">
        <v>102</v>
      </c>
      <c r="G7" s="97">
        <v>18</v>
      </c>
      <c r="H7" s="97"/>
      <c r="I7" s="97">
        <v>28</v>
      </c>
      <c r="J7" s="97"/>
      <c r="K7" s="97">
        <v>8</v>
      </c>
      <c r="L7" s="97"/>
      <c r="M7" s="97">
        <v>14</v>
      </c>
      <c r="N7" s="97"/>
      <c r="O7" s="97"/>
      <c r="P7" s="97"/>
      <c r="Q7" s="113">
        <f aca="true" t="shared" si="0" ref="Q7:Q12">SUM(F7:O7)</f>
        <v>170</v>
      </c>
      <c r="R7" s="100">
        <v>2</v>
      </c>
      <c r="S7" s="54">
        <v>43</v>
      </c>
      <c r="T7" s="133">
        <v>2</v>
      </c>
      <c r="U7" s="110">
        <v>8</v>
      </c>
      <c r="V7" s="114">
        <v>0.01611388888888889</v>
      </c>
      <c r="W7" s="115">
        <v>1</v>
      </c>
      <c r="X7" s="55">
        <v>60</v>
      </c>
      <c r="Y7" s="116" t="s">
        <v>155</v>
      </c>
      <c r="Z7" s="117">
        <v>8</v>
      </c>
      <c r="AA7" s="114">
        <v>0.014378819444444446</v>
      </c>
      <c r="AB7" s="116" t="s">
        <v>155</v>
      </c>
      <c r="AC7" s="55">
        <v>60</v>
      </c>
      <c r="AD7" s="118">
        <f aca="true" t="shared" si="1" ref="AD7:AD12">AC7+X7</f>
        <v>120</v>
      </c>
      <c r="AE7" s="116" t="s">
        <v>155</v>
      </c>
      <c r="AF7" s="134" t="s">
        <v>155</v>
      </c>
      <c r="AG7" s="118">
        <v>8</v>
      </c>
      <c r="AH7" s="114">
        <v>0.015090624999999998</v>
      </c>
      <c r="AI7" s="116" t="s">
        <v>155</v>
      </c>
      <c r="AJ7" s="55">
        <v>60</v>
      </c>
      <c r="AK7" s="118">
        <f aca="true" t="shared" si="2" ref="AK7:AK16">AJ7+AD7</f>
        <v>180</v>
      </c>
      <c r="AL7" s="118">
        <v>1</v>
      </c>
      <c r="AM7" s="118">
        <f aca="true" t="shared" si="3" ref="AM7:AM12">AL7</f>
        <v>1</v>
      </c>
      <c r="AN7" s="118">
        <v>8</v>
      </c>
      <c r="AO7" s="114">
        <v>0.014709837962962963</v>
      </c>
      <c r="AP7" s="118">
        <v>1</v>
      </c>
      <c r="AQ7" s="55">
        <v>60</v>
      </c>
      <c r="AR7" s="118">
        <f aca="true" t="shared" si="4" ref="AR7:AR16">AQ7+AK7</f>
        <v>240</v>
      </c>
      <c r="AS7" s="116" t="s">
        <v>155</v>
      </c>
      <c r="AT7" s="54">
        <v>60</v>
      </c>
      <c r="AU7" s="119">
        <f aca="true" t="shared" si="5" ref="AU7:AU12">AT7+S7</f>
        <v>103</v>
      </c>
      <c r="AV7" s="119">
        <v>1</v>
      </c>
      <c r="AW7" s="54">
        <v>60</v>
      </c>
      <c r="AX7" s="120">
        <f aca="true" t="shared" si="6" ref="AX7:AY12">AN7+AG7+Z7+U7</f>
        <v>32</v>
      </c>
      <c r="AY7" s="121">
        <f t="shared" si="6"/>
        <v>0.0602931712962963</v>
      </c>
    </row>
    <row r="8" spans="1:51" s="107" customFormat="1" ht="20.25" customHeight="1">
      <c r="A8" s="111">
        <v>34</v>
      </c>
      <c r="B8" s="52" t="s">
        <v>125</v>
      </c>
      <c r="C8" s="53" t="s">
        <v>126</v>
      </c>
      <c r="D8" s="53" t="s">
        <v>68</v>
      </c>
      <c r="E8" s="112"/>
      <c r="F8" s="97">
        <v>58</v>
      </c>
      <c r="G8" s="97">
        <v>12</v>
      </c>
      <c r="H8" s="97"/>
      <c r="I8" s="97">
        <v>34</v>
      </c>
      <c r="J8" s="97"/>
      <c r="K8" s="97">
        <v>16</v>
      </c>
      <c r="L8" s="97"/>
      <c r="M8" s="97">
        <v>8</v>
      </c>
      <c r="N8" s="97"/>
      <c r="O8" s="97"/>
      <c r="P8" s="97"/>
      <c r="Q8" s="113">
        <f t="shared" si="0"/>
        <v>128</v>
      </c>
      <c r="R8" s="100">
        <v>1</v>
      </c>
      <c r="S8" s="54">
        <v>60</v>
      </c>
      <c r="T8" s="133">
        <v>1</v>
      </c>
      <c r="U8" s="118">
        <v>6</v>
      </c>
      <c r="V8" s="114">
        <v>0.018933912037037034</v>
      </c>
      <c r="W8" s="115">
        <v>5</v>
      </c>
      <c r="X8" s="55">
        <v>10</v>
      </c>
      <c r="Y8" s="116" t="s">
        <v>159</v>
      </c>
      <c r="Z8" s="117">
        <v>5</v>
      </c>
      <c r="AA8" s="114">
        <v>0.012299884259259259</v>
      </c>
      <c r="AB8" s="116" t="s">
        <v>159</v>
      </c>
      <c r="AC8" s="55">
        <v>10</v>
      </c>
      <c r="AD8" s="118">
        <f t="shared" si="1"/>
        <v>20</v>
      </c>
      <c r="AE8" s="116" t="s">
        <v>159</v>
      </c>
      <c r="AF8" s="134" t="s">
        <v>159</v>
      </c>
      <c r="AG8" s="118">
        <v>4</v>
      </c>
      <c r="AH8" s="114">
        <v>0.015016666666666666</v>
      </c>
      <c r="AI8" s="116" t="s">
        <v>158</v>
      </c>
      <c r="AJ8" s="55">
        <v>19</v>
      </c>
      <c r="AK8" s="118">
        <f t="shared" si="2"/>
        <v>39</v>
      </c>
      <c r="AL8" s="110">
        <v>4</v>
      </c>
      <c r="AM8" s="118">
        <f t="shared" si="3"/>
        <v>4</v>
      </c>
      <c r="AN8" s="118">
        <v>6</v>
      </c>
      <c r="AO8" s="114">
        <v>0.014722453703703703</v>
      </c>
      <c r="AP8" s="110">
        <v>5</v>
      </c>
      <c r="AQ8" s="55">
        <v>10</v>
      </c>
      <c r="AR8" s="118">
        <f t="shared" si="4"/>
        <v>49</v>
      </c>
      <c r="AS8" s="116" t="s">
        <v>159</v>
      </c>
      <c r="AT8" s="54">
        <v>10</v>
      </c>
      <c r="AU8" s="119">
        <f t="shared" si="5"/>
        <v>70</v>
      </c>
      <c r="AV8" s="119">
        <v>2</v>
      </c>
      <c r="AW8" s="54">
        <v>43</v>
      </c>
      <c r="AX8" s="120">
        <f t="shared" si="6"/>
        <v>21</v>
      </c>
      <c r="AY8" s="121">
        <f t="shared" si="6"/>
        <v>0.060972916666666654</v>
      </c>
    </row>
    <row r="9" spans="1:51" s="107" customFormat="1" ht="18.75" customHeight="1">
      <c r="A9" s="125">
        <v>50</v>
      </c>
      <c r="B9" s="123" t="s">
        <v>83</v>
      </c>
      <c r="C9" s="126" t="s">
        <v>117</v>
      </c>
      <c r="D9" s="126" t="s">
        <v>68</v>
      </c>
      <c r="E9" s="112"/>
      <c r="F9" s="97">
        <v>136</v>
      </c>
      <c r="G9" s="97">
        <v>316</v>
      </c>
      <c r="H9" s="97"/>
      <c r="I9" s="97">
        <v>206</v>
      </c>
      <c r="J9" s="97"/>
      <c r="K9" s="97">
        <v>48</v>
      </c>
      <c r="L9" s="97"/>
      <c r="M9" s="97">
        <v>66</v>
      </c>
      <c r="N9" s="97"/>
      <c r="O9" s="97"/>
      <c r="P9" s="97"/>
      <c r="Q9" s="113">
        <f t="shared" si="0"/>
        <v>772</v>
      </c>
      <c r="R9" s="100">
        <v>4</v>
      </c>
      <c r="S9" s="54">
        <v>19</v>
      </c>
      <c r="T9" s="133">
        <v>4</v>
      </c>
      <c r="U9" s="118">
        <v>7</v>
      </c>
      <c r="V9" s="114">
        <v>0.017503472222222222</v>
      </c>
      <c r="W9" s="115">
        <v>3</v>
      </c>
      <c r="X9" s="55">
        <v>30</v>
      </c>
      <c r="Y9" s="116" t="s">
        <v>157</v>
      </c>
      <c r="Z9" s="117">
        <v>7</v>
      </c>
      <c r="AA9" s="114">
        <v>0.014586226851851852</v>
      </c>
      <c r="AB9" s="116" t="s">
        <v>157</v>
      </c>
      <c r="AC9" s="55">
        <v>30</v>
      </c>
      <c r="AD9" s="118">
        <f t="shared" si="1"/>
        <v>60</v>
      </c>
      <c r="AE9" s="116" t="s">
        <v>157</v>
      </c>
      <c r="AF9" s="134" t="s">
        <v>157</v>
      </c>
      <c r="AG9" s="118">
        <v>7</v>
      </c>
      <c r="AH9" s="114">
        <v>0.016672569444444445</v>
      </c>
      <c r="AI9" s="116" t="s">
        <v>157</v>
      </c>
      <c r="AJ9" s="55">
        <v>30</v>
      </c>
      <c r="AK9" s="118">
        <f t="shared" si="2"/>
        <v>90</v>
      </c>
      <c r="AL9" s="118">
        <v>3</v>
      </c>
      <c r="AM9" s="118">
        <f t="shared" si="3"/>
        <v>3</v>
      </c>
      <c r="AN9" s="110">
        <v>7</v>
      </c>
      <c r="AO9" s="114">
        <v>0.014389351851851853</v>
      </c>
      <c r="AP9" s="118">
        <v>3</v>
      </c>
      <c r="AQ9" s="55">
        <v>30</v>
      </c>
      <c r="AR9" s="118">
        <f t="shared" si="4"/>
        <v>120</v>
      </c>
      <c r="AS9" s="116" t="s">
        <v>157</v>
      </c>
      <c r="AT9" s="54">
        <v>30</v>
      </c>
      <c r="AU9" s="119">
        <f t="shared" si="5"/>
        <v>49</v>
      </c>
      <c r="AV9" s="119">
        <v>3</v>
      </c>
      <c r="AW9" s="54">
        <v>30</v>
      </c>
      <c r="AX9" s="120">
        <f t="shared" si="6"/>
        <v>28</v>
      </c>
      <c r="AY9" s="121">
        <f t="shared" si="6"/>
        <v>0.06315162037037038</v>
      </c>
    </row>
    <row r="10" spans="1:51" s="107" customFormat="1" ht="18" customHeight="1">
      <c r="A10" s="111">
        <v>93</v>
      </c>
      <c r="B10" s="52" t="s">
        <v>53</v>
      </c>
      <c r="C10" s="53" t="s">
        <v>131</v>
      </c>
      <c r="D10" s="53" t="s">
        <v>112</v>
      </c>
      <c r="E10" s="112"/>
      <c r="F10" s="97">
        <v>140</v>
      </c>
      <c r="G10" s="97">
        <v>171</v>
      </c>
      <c r="H10" s="97"/>
      <c r="I10" s="97">
        <v>162</v>
      </c>
      <c r="J10" s="97"/>
      <c r="K10" s="97">
        <v>368</v>
      </c>
      <c r="L10" s="97"/>
      <c r="M10" s="97">
        <v>66</v>
      </c>
      <c r="N10" s="97"/>
      <c r="O10" s="97"/>
      <c r="P10" s="97"/>
      <c r="Q10" s="113">
        <f t="shared" si="0"/>
        <v>907</v>
      </c>
      <c r="R10" s="100">
        <v>6</v>
      </c>
      <c r="S10" s="54">
        <v>1</v>
      </c>
      <c r="T10" s="133">
        <v>6</v>
      </c>
      <c r="U10" s="118">
        <v>7</v>
      </c>
      <c r="V10" s="114">
        <v>0.01565451388888889</v>
      </c>
      <c r="W10" s="115">
        <v>2</v>
      </c>
      <c r="X10" s="55">
        <v>43</v>
      </c>
      <c r="Y10" s="116" t="s">
        <v>156</v>
      </c>
      <c r="Z10" s="117">
        <v>8</v>
      </c>
      <c r="AA10" s="114">
        <v>0.014489351851851852</v>
      </c>
      <c r="AB10" s="116" t="s">
        <v>156</v>
      </c>
      <c r="AC10" s="55">
        <v>43</v>
      </c>
      <c r="AD10" s="118">
        <f t="shared" si="1"/>
        <v>86</v>
      </c>
      <c r="AE10" s="116" t="s">
        <v>156</v>
      </c>
      <c r="AF10" s="134" t="s">
        <v>156</v>
      </c>
      <c r="AG10" s="118">
        <v>7</v>
      </c>
      <c r="AH10" s="114">
        <v>0.015596412037037037</v>
      </c>
      <c r="AI10" s="116" t="s">
        <v>156</v>
      </c>
      <c r="AJ10" s="55">
        <v>43</v>
      </c>
      <c r="AK10" s="118">
        <f t="shared" si="2"/>
        <v>129</v>
      </c>
      <c r="AL10" s="118">
        <v>2</v>
      </c>
      <c r="AM10" s="118">
        <f t="shared" si="3"/>
        <v>2</v>
      </c>
      <c r="AN10" s="118">
        <v>8</v>
      </c>
      <c r="AO10" s="114">
        <v>0.014965740740740743</v>
      </c>
      <c r="AP10" s="118">
        <v>2</v>
      </c>
      <c r="AQ10" s="55">
        <v>43</v>
      </c>
      <c r="AR10" s="118">
        <f t="shared" si="4"/>
        <v>172</v>
      </c>
      <c r="AS10" s="116" t="s">
        <v>156</v>
      </c>
      <c r="AT10" s="54">
        <v>43</v>
      </c>
      <c r="AU10" s="119">
        <f t="shared" si="5"/>
        <v>44</v>
      </c>
      <c r="AV10" s="119">
        <v>4</v>
      </c>
      <c r="AW10" s="54">
        <v>19</v>
      </c>
      <c r="AX10" s="120">
        <f t="shared" si="6"/>
        <v>30</v>
      </c>
      <c r="AY10" s="121">
        <f t="shared" si="6"/>
        <v>0.06070601851851852</v>
      </c>
    </row>
    <row r="11" spans="1:51" s="107" customFormat="1" ht="18" customHeight="1">
      <c r="A11" s="111">
        <v>44</v>
      </c>
      <c r="B11" s="52" t="s">
        <v>141</v>
      </c>
      <c r="C11" s="53" t="s">
        <v>50</v>
      </c>
      <c r="D11" s="53" t="s">
        <v>142</v>
      </c>
      <c r="E11" s="112"/>
      <c r="F11" s="97">
        <v>28</v>
      </c>
      <c r="G11" s="97">
        <v>24</v>
      </c>
      <c r="H11" s="97"/>
      <c r="I11" s="97">
        <v>109</v>
      </c>
      <c r="J11" s="97"/>
      <c r="K11" s="97">
        <v>80</v>
      </c>
      <c r="L11" s="97"/>
      <c r="M11" s="97">
        <v>0</v>
      </c>
      <c r="N11" s="97"/>
      <c r="O11" s="97"/>
      <c r="P11" s="97"/>
      <c r="Q11" s="113">
        <f t="shared" si="0"/>
        <v>241</v>
      </c>
      <c r="R11" s="100">
        <v>3</v>
      </c>
      <c r="S11" s="54">
        <v>30</v>
      </c>
      <c r="T11" s="133">
        <v>3</v>
      </c>
      <c r="U11" s="118">
        <v>0</v>
      </c>
      <c r="V11" s="114">
        <v>0</v>
      </c>
      <c r="W11" s="115">
        <v>6</v>
      </c>
      <c r="X11" s="55">
        <v>1</v>
      </c>
      <c r="Y11" s="116" t="s">
        <v>160</v>
      </c>
      <c r="Z11" s="117" t="s">
        <v>161</v>
      </c>
      <c r="AA11" s="114">
        <v>0</v>
      </c>
      <c r="AB11" s="116" t="s">
        <v>160</v>
      </c>
      <c r="AC11" s="55">
        <v>0</v>
      </c>
      <c r="AD11" s="118">
        <f t="shared" si="1"/>
        <v>1</v>
      </c>
      <c r="AE11" s="116" t="s">
        <v>160</v>
      </c>
      <c r="AF11" s="134" t="s">
        <v>160</v>
      </c>
      <c r="AG11" s="135" t="s">
        <v>161</v>
      </c>
      <c r="AH11" s="114">
        <v>0</v>
      </c>
      <c r="AI11" s="116" t="s">
        <v>160</v>
      </c>
      <c r="AJ11" s="55">
        <v>0</v>
      </c>
      <c r="AK11" s="118">
        <f t="shared" si="2"/>
        <v>1</v>
      </c>
      <c r="AL11" s="110">
        <v>6</v>
      </c>
      <c r="AM11" s="118">
        <f t="shared" si="3"/>
        <v>6</v>
      </c>
      <c r="AN11" s="135" t="s">
        <v>161</v>
      </c>
      <c r="AO11" s="114">
        <v>0</v>
      </c>
      <c r="AP11" s="110">
        <v>6</v>
      </c>
      <c r="AQ11" s="55">
        <v>0</v>
      </c>
      <c r="AR11" s="118">
        <f t="shared" si="4"/>
        <v>1</v>
      </c>
      <c r="AS11" s="116" t="s">
        <v>160</v>
      </c>
      <c r="AT11" s="54">
        <v>1</v>
      </c>
      <c r="AU11" s="119">
        <f t="shared" si="5"/>
        <v>31</v>
      </c>
      <c r="AV11" s="119">
        <v>5</v>
      </c>
      <c r="AW11" s="54">
        <v>10</v>
      </c>
      <c r="AX11" s="120" t="e">
        <f t="shared" si="6"/>
        <v>#VALUE!</v>
      </c>
      <c r="AY11" s="121">
        <f t="shared" si="6"/>
        <v>0</v>
      </c>
    </row>
    <row r="12" spans="1:51" s="107" customFormat="1" ht="17.25" customHeight="1">
      <c r="A12" s="111">
        <v>3</v>
      </c>
      <c r="B12" s="52" t="s">
        <v>76</v>
      </c>
      <c r="C12" s="53" t="s">
        <v>97</v>
      </c>
      <c r="D12" s="53" t="s">
        <v>68</v>
      </c>
      <c r="E12" s="112"/>
      <c r="F12" s="97">
        <v>80</v>
      </c>
      <c r="G12" s="97">
        <v>418</v>
      </c>
      <c r="H12" s="97"/>
      <c r="I12" s="97">
        <v>304</v>
      </c>
      <c r="J12" s="97"/>
      <c r="K12" s="97">
        <v>8</v>
      </c>
      <c r="L12" s="97"/>
      <c r="M12" s="97">
        <v>6</v>
      </c>
      <c r="N12" s="97"/>
      <c r="O12" s="97"/>
      <c r="P12" s="97"/>
      <c r="Q12" s="113">
        <f t="shared" si="0"/>
        <v>816</v>
      </c>
      <c r="R12" s="100">
        <v>5</v>
      </c>
      <c r="S12" s="54">
        <v>10</v>
      </c>
      <c r="T12" s="133">
        <v>5</v>
      </c>
      <c r="U12" s="110">
        <v>6</v>
      </c>
      <c r="V12" s="114">
        <v>0.015718287037037038</v>
      </c>
      <c r="W12" s="115">
        <v>4</v>
      </c>
      <c r="X12" s="55">
        <v>19</v>
      </c>
      <c r="Y12" s="116" t="s">
        <v>158</v>
      </c>
      <c r="Z12" s="117">
        <v>6</v>
      </c>
      <c r="AA12" s="114">
        <v>0.013728356481481482</v>
      </c>
      <c r="AB12" s="116" t="s">
        <v>158</v>
      </c>
      <c r="AC12" s="55">
        <v>19</v>
      </c>
      <c r="AD12" s="118">
        <f t="shared" si="1"/>
        <v>38</v>
      </c>
      <c r="AE12" s="116" t="s">
        <v>158</v>
      </c>
      <c r="AF12" s="134" t="s">
        <v>158</v>
      </c>
      <c r="AG12" s="118">
        <v>0</v>
      </c>
      <c r="AH12" s="114">
        <v>0</v>
      </c>
      <c r="AI12" s="116" t="s">
        <v>159</v>
      </c>
      <c r="AJ12" s="55">
        <v>10</v>
      </c>
      <c r="AK12" s="118">
        <f t="shared" si="2"/>
        <v>48</v>
      </c>
      <c r="AL12" s="110">
        <v>5</v>
      </c>
      <c r="AM12" s="118">
        <f t="shared" si="3"/>
        <v>5</v>
      </c>
      <c r="AN12" s="118">
        <v>7</v>
      </c>
      <c r="AO12" s="114">
        <v>0.018836111111111112</v>
      </c>
      <c r="AP12" s="110">
        <v>4</v>
      </c>
      <c r="AQ12" s="55">
        <v>19</v>
      </c>
      <c r="AR12" s="118">
        <f t="shared" si="4"/>
        <v>67</v>
      </c>
      <c r="AS12" s="116" t="s">
        <v>158</v>
      </c>
      <c r="AT12" s="54">
        <v>19</v>
      </c>
      <c r="AU12" s="119">
        <f t="shared" si="5"/>
        <v>29</v>
      </c>
      <c r="AV12" s="119">
        <v>6</v>
      </c>
      <c r="AW12" s="54">
        <v>1</v>
      </c>
      <c r="AX12" s="120">
        <f t="shared" si="6"/>
        <v>19</v>
      </c>
      <c r="AY12" s="121">
        <f t="shared" si="6"/>
        <v>0.04828275462962963</v>
      </c>
    </row>
    <row r="13" spans="1:51" ht="14.25" hidden="1">
      <c r="A13" s="58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/>
      <c r="R13" s="57"/>
      <c r="S13" s="57"/>
      <c r="T13" s="60"/>
      <c r="U13" s="60"/>
      <c r="V13" s="60"/>
      <c r="W13" s="58"/>
      <c r="X13" s="60"/>
      <c r="Y13" s="60"/>
      <c r="Z13" s="58"/>
      <c r="AA13" s="60"/>
      <c r="AB13" s="58"/>
      <c r="AC13" s="60"/>
      <c r="AD13" s="60"/>
      <c r="AE13" s="58"/>
      <c r="AF13" s="60"/>
      <c r="AG13" s="60"/>
      <c r="AH13" s="60"/>
      <c r="AI13" s="58"/>
      <c r="AJ13" s="60"/>
      <c r="AK13" s="56">
        <f t="shared" si="2"/>
        <v>0</v>
      </c>
      <c r="AL13" s="60"/>
      <c r="AM13" s="60"/>
      <c r="AN13" s="60"/>
      <c r="AO13" s="60"/>
      <c r="AP13" s="60"/>
      <c r="AQ13" s="60"/>
      <c r="AR13" s="56">
        <f t="shared" si="4"/>
        <v>0</v>
      </c>
      <c r="AS13" s="58"/>
      <c r="AT13" s="60"/>
      <c r="AU13" s="62"/>
      <c r="AV13" s="63"/>
      <c r="AW13" s="63"/>
      <c r="AX13" s="64"/>
      <c r="AY13" s="62"/>
    </row>
    <row r="14" spans="1:51" ht="15.75" hidden="1">
      <c r="A14" s="151" t="s">
        <v>7</v>
      </c>
      <c r="B14" s="151"/>
      <c r="C14" s="151"/>
      <c r="D14" s="152"/>
      <c r="E14" s="10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65"/>
      <c r="R14" s="66"/>
      <c r="S14" s="66"/>
      <c r="T14" s="67"/>
      <c r="U14" s="67"/>
      <c r="V14" s="67"/>
      <c r="W14" s="68"/>
      <c r="X14" s="67"/>
      <c r="Y14" s="67"/>
      <c r="Z14" s="68"/>
      <c r="AA14" s="67"/>
      <c r="AB14" s="68"/>
      <c r="AC14" s="67"/>
      <c r="AD14" s="67"/>
      <c r="AE14" s="68"/>
      <c r="AF14" s="67"/>
      <c r="AG14" s="69"/>
      <c r="AH14" s="69"/>
      <c r="AI14" s="68"/>
      <c r="AJ14" s="69"/>
      <c r="AK14" s="56">
        <f t="shared" si="2"/>
        <v>0</v>
      </c>
      <c r="AL14" s="69"/>
      <c r="AM14" s="67"/>
      <c r="AN14" s="69"/>
      <c r="AO14" s="69"/>
      <c r="AP14" s="69"/>
      <c r="AQ14" s="69"/>
      <c r="AR14" s="56">
        <f t="shared" si="4"/>
        <v>0</v>
      </c>
      <c r="AS14" s="70"/>
      <c r="AT14" s="70"/>
      <c r="AU14" s="71"/>
      <c r="AV14" s="138" t="s">
        <v>55</v>
      </c>
      <c r="AW14" s="138"/>
      <c r="AX14" s="72"/>
      <c r="AY14" s="70"/>
    </row>
    <row r="15" spans="1:51" ht="15.75" hidden="1">
      <c r="A15" s="153"/>
      <c r="B15" s="153"/>
      <c r="C15" s="153"/>
      <c r="D15" s="154"/>
      <c r="E15" s="19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73"/>
      <c r="R15" s="66"/>
      <c r="S15" s="66"/>
      <c r="T15" s="70"/>
      <c r="U15" s="70"/>
      <c r="V15" s="70"/>
      <c r="W15" s="74"/>
      <c r="X15" s="62"/>
      <c r="Y15" s="69"/>
      <c r="Z15" s="75"/>
      <c r="AA15" s="69"/>
      <c r="AB15" s="74"/>
      <c r="AC15" s="62"/>
      <c r="AD15" s="62"/>
      <c r="AE15" s="74"/>
      <c r="AF15" s="69"/>
      <c r="AG15" s="69"/>
      <c r="AH15" s="69"/>
      <c r="AI15" s="74"/>
      <c r="AJ15" s="76"/>
      <c r="AK15" s="56">
        <f t="shared" si="2"/>
        <v>0</v>
      </c>
      <c r="AL15" s="76"/>
      <c r="AM15" s="69"/>
      <c r="AN15" s="69"/>
      <c r="AO15" s="69"/>
      <c r="AP15" s="76"/>
      <c r="AQ15" s="76"/>
      <c r="AR15" s="56">
        <f t="shared" si="4"/>
        <v>0</v>
      </c>
      <c r="AS15" s="70"/>
      <c r="AT15" s="70"/>
      <c r="AU15" s="77"/>
      <c r="AV15" s="138"/>
      <c r="AW15" s="138"/>
      <c r="AX15" s="72"/>
      <c r="AY15" s="70"/>
    </row>
    <row r="16" spans="1:51" ht="56.25" hidden="1">
      <c r="A16" s="30" t="s">
        <v>19</v>
      </c>
      <c r="B16" s="17" t="s">
        <v>20</v>
      </c>
      <c r="C16" s="17" t="s">
        <v>21</v>
      </c>
      <c r="D16" s="17" t="s">
        <v>22</v>
      </c>
      <c r="E16" s="17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78"/>
      <c r="Q16" s="79" t="s">
        <v>35</v>
      </c>
      <c r="R16" s="80"/>
      <c r="S16" s="80"/>
      <c r="T16" s="76"/>
      <c r="U16" s="76"/>
      <c r="V16" s="76"/>
      <c r="W16" s="74"/>
      <c r="X16" s="62"/>
      <c r="Y16" s="76"/>
      <c r="Z16" s="81"/>
      <c r="AA16" s="76"/>
      <c r="AB16" s="74"/>
      <c r="AC16" s="62"/>
      <c r="AD16" s="62"/>
      <c r="AE16" s="74"/>
      <c r="AF16" s="76"/>
      <c r="AG16" s="76"/>
      <c r="AH16" s="76"/>
      <c r="AI16" s="74"/>
      <c r="AJ16" s="76"/>
      <c r="AK16" s="56">
        <f t="shared" si="2"/>
        <v>0</v>
      </c>
      <c r="AL16" s="76"/>
      <c r="AM16" s="76"/>
      <c r="AN16" s="76"/>
      <c r="AO16" s="76"/>
      <c r="AP16" s="76"/>
      <c r="AQ16" s="76"/>
      <c r="AR16" s="56">
        <f t="shared" si="4"/>
        <v>0</v>
      </c>
      <c r="AS16" s="76"/>
      <c r="AT16" s="76"/>
      <c r="AU16" s="82"/>
      <c r="AV16" s="37" t="s">
        <v>48</v>
      </c>
      <c r="AW16" s="37" t="s">
        <v>49</v>
      </c>
      <c r="AX16" s="83"/>
      <c r="AY16" s="76"/>
    </row>
    <row r="17" spans="1:51" ht="18">
      <c r="A17" s="38" t="s">
        <v>63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84"/>
      <c r="R17" s="85"/>
      <c r="S17" s="85"/>
      <c r="T17" s="76"/>
      <c r="U17" s="76"/>
      <c r="V17" s="76"/>
      <c r="W17" s="81"/>
      <c r="X17" s="76"/>
      <c r="Y17" s="76"/>
      <c r="Z17" s="81"/>
      <c r="AA17" s="76"/>
      <c r="AB17" s="81"/>
      <c r="AC17" s="76"/>
      <c r="AD17" s="76"/>
      <c r="AE17" s="81"/>
      <c r="AF17" s="76"/>
      <c r="AG17" s="76"/>
      <c r="AH17" s="76"/>
      <c r="AI17" s="81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37"/>
      <c r="AW17" s="37"/>
      <c r="AX17" s="83"/>
      <c r="AY17" s="76"/>
    </row>
    <row r="18" spans="1:51" s="107" customFormat="1" ht="18">
      <c r="A18" s="96" t="s">
        <v>127</v>
      </c>
      <c r="B18" s="52" t="s">
        <v>51</v>
      </c>
      <c r="C18" s="53" t="s">
        <v>152</v>
      </c>
      <c r="D18" s="53" t="s">
        <v>52</v>
      </c>
      <c r="E18" s="97"/>
      <c r="F18" s="97">
        <v>24</v>
      </c>
      <c r="G18" s="97">
        <v>30</v>
      </c>
      <c r="H18" s="136">
        <v>119</v>
      </c>
      <c r="I18" s="97">
        <v>198</v>
      </c>
      <c r="J18" s="97"/>
      <c r="K18" s="97">
        <v>0</v>
      </c>
      <c r="L18" s="97">
        <v>54</v>
      </c>
      <c r="M18" s="97">
        <v>0</v>
      </c>
      <c r="N18" s="97"/>
      <c r="O18" s="97"/>
      <c r="P18" s="98"/>
      <c r="Q18" s="99">
        <f>SUM(F18:O18)</f>
        <v>425</v>
      </c>
      <c r="R18" s="100">
        <v>1</v>
      </c>
      <c r="S18" s="54">
        <v>50</v>
      </c>
      <c r="T18" s="101"/>
      <c r="U18" s="101"/>
      <c r="V18" s="101"/>
      <c r="W18" s="102"/>
      <c r="X18" s="101"/>
      <c r="Y18" s="101"/>
      <c r="Z18" s="102"/>
      <c r="AA18" s="101"/>
      <c r="AB18" s="102"/>
      <c r="AC18" s="101"/>
      <c r="AD18" s="101"/>
      <c r="AE18" s="102"/>
      <c r="AF18" s="101"/>
      <c r="AG18" s="101"/>
      <c r="AH18" s="101"/>
      <c r="AI18" s="102"/>
      <c r="AJ18" s="101"/>
      <c r="AK18" s="101"/>
      <c r="AL18" s="101"/>
      <c r="AM18" s="101"/>
      <c r="AN18" s="101"/>
      <c r="AO18" s="101"/>
      <c r="AP18" s="101"/>
      <c r="AQ18" s="101"/>
      <c r="AR18" s="103"/>
      <c r="AS18" s="103"/>
      <c r="AT18" s="103"/>
      <c r="AU18" s="101"/>
      <c r="AV18" s="104"/>
      <c r="AW18" s="105"/>
      <c r="AX18" s="106"/>
      <c r="AY18" s="103"/>
    </row>
    <row r="19" spans="1:51" s="107" customFormat="1" ht="18">
      <c r="A19" s="96" t="s">
        <v>146</v>
      </c>
      <c r="B19" s="52" t="s">
        <v>64</v>
      </c>
      <c r="C19" s="53" t="s">
        <v>147</v>
      </c>
      <c r="D19" s="53" t="s">
        <v>52</v>
      </c>
      <c r="E19" s="97"/>
      <c r="F19" s="97">
        <v>108</v>
      </c>
      <c r="G19" s="97">
        <v>96</v>
      </c>
      <c r="H19" s="136">
        <v>76</v>
      </c>
      <c r="I19" s="97">
        <v>60</v>
      </c>
      <c r="J19" s="97"/>
      <c r="K19" s="97">
        <v>14</v>
      </c>
      <c r="L19" s="97">
        <v>96</v>
      </c>
      <c r="M19" s="97">
        <v>6</v>
      </c>
      <c r="N19" s="97"/>
      <c r="O19" s="97"/>
      <c r="P19" s="98"/>
      <c r="Q19" s="99">
        <f>SUM(F19:O19)</f>
        <v>456</v>
      </c>
      <c r="R19" s="100">
        <v>2</v>
      </c>
      <c r="S19" s="54">
        <v>34</v>
      </c>
      <c r="T19" s="101"/>
      <c r="U19" s="101"/>
      <c r="V19" s="101"/>
      <c r="W19" s="102"/>
      <c r="X19" s="101"/>
      <c r="Y19" s="101"/>
      <c r="Z19" s="102"/>
      <c r="AA19" s="101"/>
      <c r="AB19" s="102"/>
      <c r="AC19" s="101"/>
      <c r="AD19" s="101"/>
      <c r="AE19" s="102"/>
      <c r="AF19" s="101"/>
      <c r="AG19" s="101"/>
      <c r="AH19" s="101"/>
      <c r="AI19" s="102"/>
      <c r="AJ19" s="101"/>
      <c r="AK19" s="101"/>
      <c r="AL19" s="101"/>
      <c r="AM19" s="101"/>
      <c r="AN19" s="101"/>
      <c r="AO19" s="101"/>
      <c r="AP19" s="101"/>
      <c r="AQ19" s="101"/>
      <c r="AR19" s="103"/>
      <c r="AS19" s="103"/>
      <c r="AT19" s="103"/>
      <c r="AU19" s="101"/>
      <c r="AV19" s="104"/>
      <c r="AW19" s="105"/>
      <c r="AX19" s="106"/>
      <c r="AY19" s="103"/>
    </row>
    <row r="20" spans="1:51" s="107" customFormat="1" ht="18">
      <c r="A20" s="96" t="s">
        <v>62</v>
      </c>
      <c r="B20" s="52" t="s">
        <v>64</v>
      </c>
      <c r="C20" s="53" t="s">
        <v>93</v>
      </c>
      <c r="D20" s="53" t="s">
        <v>65</v>
      </c>
      <c r="E20" s="97"/>
      <c r="F20" s="97">
        <v>86</v>
      </c>
      <c r="G20" s="97">
        <v>38</v>
      </c>
      <c r="H20" s="136">
        <v>116</v>
      </c>
      <c r="I20" s="97">
        <v>408</v>
      </c>
      <c r="J20" s="97"/>
      <c r="K20" s="97">
        <v>24</v>
      </c>
      <c r="L20" s="97">
        <v>44</v>
      </c>
      <c r="M20" s="97">
        <v>6</v>
      </c>
      <c r="N20" s="97"/>
      <c r="O20" s="97"/>
      <c r="P20" s="98"/>
      <c r="Q20" s="99">
        <f>SUM(F20:O20)</f>
        <v>722</v>
      </c>
      <c r="R20" s="100">
        <v>3</v>
      </c>
      <c r="S20" s="54">
        <v>21</v>
      </c>
      <c r="T20" s="101"/>
      <c r="U20" s="101"/>
      <c r="V20" s="101"/>
      <c r="W20" s="102"/>
      <c r="X20" s="101"/>
      <c r="Y20" s="101"/>
      <c r="Z20" s="102"/>
      <c r="AA20" s="101"/>
      <c r="AB20" s="102"/>
      <c r="AC20" s="101"/>
      <c r="AD20" s="101"/>
      <c r="AE20" s="102"/>
      <c r="AF20" s="101"/>
      <c r="AG20" s="101"/>
      <c r="AH20" s="101"/>
      <c r="AI20" s="102"/>
      <c r="AJ20" s="101"/>
      <c r="AK20" s="101"/>
      <c r="AL20" s="101"/>
      <c r="AM20" s="101"/>
      <c r="AN20" s="101"/>
      <c r="AO20" s="101"/>
      <c r="AP20" s="101"/>
      <c r="AQ20" s="101"/>
      <c r="AR20" s="103"/>
      <c r="AS20" s="103"/>
      <c r="AT20" s="103"/>
      <c r="AU20" s="101"/>
      <c r="AV20" s="104"/>
      <c r="AW20" s="105"/>
      <c r="AX20" s="106"/>
      <c r="AY20" s="103"/>
    </row>
    <row r="21" spans="1:51" s="107" customFormat="1" ht="18">
      <c r="A21" s="96" t="s">
        <v>71</v>
      </c>
      <c r="B21" s="52" t="s">
        <v>72</v>
      </c>
      <c r="C21" s="53" t="s">
        <v>94</v>
      </c>
      <c r="D21" s="53" t="s">
        <v>68</v>
      </c>
      <c r="E21" s="97"/>
      <c r="F21" s="97">
        <v>95</v>
      </c>
      <c r="G21" s="97">
        <v>52</v>
      </c>
      <c r="H21" s="136">
        <v>250</v>
      </c>
      <c r="I21" s="97">
        <v>128</v>
      </c>
      <c r="J21" s="97"/>
      <c r="K21" s="97">
        <v>27</v>
      </c>
      <c r="L21" s="97">
        <v>271</v>
      </c>
      <c r="M21" s="97">
        <v>0</v>
      </c>
      <c r="N21" s="97"/>
      <c r="O21" s="97"/>
      <c r="P21" s="98"/>
      <c r="Q21" s="99">
        <f>SUM(F21:O21)</f>
        <v>823</v>
      </c>
      <c r="R21" s="100">
        <v>4</v>
      </c>
      <c r="S21" s="54">
        <v>10</v>
      </c>
      <c r="T21" s="101"/>
      <c r="U21" s="101"/>
      <c r="V21" s="101"/>
      <c r="W21" s="102"/>
      <c r="X21" s="101"/>
      <c r="Y21" s="101"/>
      <c r="Z21" s="102"/>
      <c r="AA21" s="101"/>
      <c r="AB21" s="102"/>
      <c r="AC21" s="101"/>
      <c r="AD21" s="101"/>
      <c r="AE21" s="102"/>
      <c r="AF21" s="101"/>
      <c r="AG21" s="101"/>
      <c r="AH21" s="101"/>
      <c r="AI21" s="102"/>
      <c r="AJ21" s="101"/>
      <c r="AK21" s="101"/>
      <c r="AL21" s="101"/>
      <c r="AM21" s="101"/>
      <c r="AN21" s="101"/>
      <c r="AO21" s="101"/>
      <c r="AP21" s="101"/>
      <c r="AQ21" s="101"/>
      <c r="AR21" s="103"/>
      <c r="AS21" s="103"/>
      <c r="AT21" s="103"/>
      <c r="AU21" s="101"/>
      <c r="AV21" s="104"/>
      <c r="AW21" s="105"/>
      <c r="AX21" s="106"/>
      <c r="AY21" s="103"/>
    </row>
    <row r="22" spans="1:51" s="107" customFormat="1" ht="18">
      <c r="A22" s="96" t="s">
        <v>101</v>
      </c>
      <c r="B22" s="52" t="s">
        <v>102</v>
      </c>
      <c r="C22" s="53" t="s">
        <v>103</v>
      </c>
      <c r="D22" s="53" t="s">
        <v>68</v>
      </c>
      <c r="E22" s="97"/>
      <c r="F22" s="97">
        <v>240</v>
      </c>
      <c r="G22" s="97">
        <v>106</v>
      </c>
      <c r="H22" s="136">
        <v>90</v>
      </c>
      <c r="I22" s="108">
        <v>404</v>
      </c>
      <c r="J22" s="108"/>
      <c r="K22" s="110">
        <v>55</v>
      </c>
      <c r="L22" s="97">
        <v>225</v>
      </c>
      <c r="M22" s="108">
        <v>18</v>
      </c>
      <c r="N22" s="108"/>
      <c r="O22" s="97"/>
      <c r="P22" s="98"/>
      <c r="Q22" s="99">
        <f>SUM(F22:O22)</f>
        <v>1138</v>
      </c>
      <c r="R22" s="100">
        <v>5</v>
      </c>
      <c r="S22" s="54">
        <v>1</v>
      </c>
      <c r="T22" s="101"/>
      <c r="U22" s="101"/>
      <c r="V22" s="101"/>
      <c r="W22" s="102"/>
      <c r="X22" s="101"/>
      <c r="Y22" s="101"/>
      <c r="Z22" s="102"/>
      <c r="AA22" s="101"/>
      <c r="AB22" s="102"/>
      <c r="AC22" s="101"/>
      <c r="AD22" s="101"/>
      <c r="AE22" s="102"/>
      <c r="AF22" s="101"/>
      <c r="AG22" s="101"/>
      <c r="AH22" s="101"/>
      <c r="AI22" s="102"/>
      <c r="AJ22" s="101"/>
      <c r="AK22" s="101"/>
      <c r="AL22" s="101"/>
      <c r="AM22" s="101"/>
      <c r="AN22" s="101"/>
      <c r="AO22" s="101"/>
      <c r="AP22" s="101"/>
      <c r="AQ22" s="101"/>
      <c r="AR22" s="103"/>
      <c r="AS22" s="103"/>
      <c r="AT22" s="103"/>
      <c r="AU22" s="101"/>
      <c r="AV22" s="104"/>
      <c r="AW22" s="105"/>
      <c r="AX22" s="106"/>
      <c r="AY22" s="103"/>
    </row>
    <row r="23" spans="1:51" ht="18">
      <c r="A23" s="38" t="s">
        <v>56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84"/>
      <c r="R23" s="85"/>
      <c r="S23" s="85"/>
      <c r="T23" s="76"/>
      <c r="U23" s="76"/>
      <c r="V23" s="76"/>
      <c r="W23" s="81"/>
      <c r="X23" s="76"/>
      <c r="Y23" s="76"/>
      <c r="Z23" s="81"/>
      <c r="AA23" s="76"/>
      <c r="AB23" s="81"/>
      <c r="AC23" s="76"/>
      <c r="AD23" s="76"/>
      <c r="AE23" s="81"/>
      <c r="AF23" s="76"/>
      <c r="AG23" s="76"/>
      <c r="AH23" s="76"/>
      <c r="AI23" s="81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37"/>
      <c r="AW23" s="37"/>
      <c r="AX23" s="83"/>
      <c r="AY23" s="76"/>
    </row>
    <row r="24" spans="1:51" s="107" customFormat="1" ht="18">
      <c r="A24" s="96" t="s">
        <v>57</v>
      </c>
      <c r="B24" s="52" t="s">
        <v>110</v>
      </c>
      <c r="C24" s="53" t="s">
        <v>132</v>
      </c>
      <c r="D24" s="53" t="s">
        <v>133</v>
      </c>
      <c r="E24" s="97"/>
      <c r="F24" s="97">
        <v>8</v>
      </c>
      <c r="G24" s="97"/>
      <c r="H24" s="97">
        <v>116</v>
      </c>
      <c r="I24" s="108">
        <v>92</v>
      </c>
      <c r="J24" s="108"/>
      <c r="K24" s="110">
        <v>0</v>
      </c>
      <c r="L24" s="110">
        <v>8</v>
      </c>
      <c r="M24" s="108">
        <v>14</v>
      </c>
      <c r="N24" s="108"/>
      <c r="O24" s="97"/>
      <c r="P24" s="98"/>
      <c r="Q24" s="99">
        <f aca="true" t="shared" si="7" ref="Q24:Q32">SUM(F24:O24)</f>
        <v>238</v>
      </c>
      <c r="R24" s="100">
        <v>1</v>
      </c>
      <c r="S24" s="54">
        <v>90</v>
      </c>
      <c r="T24" s="101"/>
      <c r="U24" s="101"/>
      <c r="V24" s="101"/>
      <c r="W24" s="102"/>
      <c r="X24" s="101"/>
      <c r="Y24" s="101"/>
      <c r="Z24" s="102"/>
      <c r="AA24" s="101"/>
      <c r="AB24" s="102"/>
      <c r="AC24" s="101"/>
      <c r="AD24" s="101"/>
      <c r="AE24" s="102"/>
      <c r="AF24" s="101"/>
      <c r="AG24" s="101"/>
      <c r="AH24" s="101"/>
      <c r="AI24" s="102"/>
      <c r="AJ24" s="101"/>
      <c r="AK24" s="101"/>
      <c r="AL24" s="101"/>
      <c r="AM24" s="101"/>
      <c r="AN24" s="101"/>
      <c r="AO24" s="101"/>
      <c r="AP24" s="101"/>
      <c r="AQ24" s="101"/>
      <c r="AR24" s="103"/>
      <c r="AS24" s="103"/>
      <c r="AT24" s="103"/>
      <c r="AU24" s="101"/>
      <c r="AV24" s="104"/>
      <c r="AW24" s="105"/>
      <c r="AX24" s="106"/>
      <c r="AY24" s="103"/>
    </row>
    <row r="25" spans="1:51" s="107" customFormat="1" ht="18" customHeight="1">
      <c r="A25" s="96" t="s">
        <v>113</v>
      </c>
      <c r="B25" s="52" t="s">
        <v>114</v>
      </c>
      <c r="C25" s="53" t="s">
        <v>115</v>
      </c>
      <c r="D25" s="53" t="s">
        <v>116</v>
      </c>
      <c r="E25" s="97"/>
      <c r="F25" s="97">
        <v>158</v>
      </c>
      <c r="G25" s="97"/>
      <c r="H25" s="97">
        <v>117</v>
      </c>
      <c r="I25" s="108">
        <v>166</v>
      </c>
      <c r="J25" s="108"/>
      <c r="K25" s="110">
        <v>6</v>
      </c>
      <c r="L25" s="110">
        <v>20</v>
      </c>
      <c r="M25" s="108">
        <v>12</v>
      </c>
      <c r="N25" s="108"/>
      <c r="O25" s="97"/>
      <c r="P25" s="98"/>
      <c r="Q25" s="99">
        <f t="shared" si="7"/>
        <v>479</v>
      </c>
      <c r="R25" s="100">
        <v>2</v>
      </c>
      <c r="S25" s="54">
        <v>72</v>
      </c>
      <c r="T25" s="101"/>
      <c r="U25" s="101"/>
      <c r="V25" s="101"/>
      <c r="W25" s="102"/>
      <c r="X25" s="101"/>
      <c r="Y25" s="101"/>
      <c r="Z25" s="102"/>
      <c r="AA25" s="101"/>
      <c r="AB25" s="102"/>
      <c r="AC25" s="101"/>
      <c r="AD25" s="101"/>
      <c r="AE25" s="102"/>
      <c r="AF25" s="101"/>
      <c r="AG25" s="101"/>
      <c r="AH25" s="101"/>
      <c r="AI25" s="102"/>
      <c r="AJ25" s="101"/>
      <c r="AK25" s="101"/>
      <c r="AL25" s="101"/>
      <c r="AM25" s="101"/>
      <c r="AN25" s="101"/>
      <c r="AO25" s="101"/>
      <c r="AP25" s="101"/>
      <c r="AQ25" s="101"/>
      <c r="AR25" s="103"/>
      <c r="AS25" s="103"/>
      <c r="AT25" s="103"/>
      <c r="AU25" s="101"/>
      <c r="AV25" s="104"/>
      <c r="AW25" s="105"/>
      <c r="AX25" s="106"/>
      <c r="AY25" s="103"/>
    </row>
    <row r="26" spans="1:51" s="107" customFormat="1" ht="18">
      <c r="A26" s="96" t="s">
        <v>143</v>
      </c>
      <c r="B26" s="52" t="s">
        <v>78</v>
      </c>
      <c r="C26" s="53" t="s">
        <v>144</v>
      </c>
      <c r="D26" s="53" t="s">
        <v>145</v>
      </c>
      <c r="E26" s="97"/>
      <c r="F26" s="97">
        <v>80</v>
      </c>
      <c r="G26" s="97"/>
      <c r="H26" s="97">
        <v>184</v>
      </c>
      <c r="I26" s="97">
        <v>90</v>
      </c>
      <c r="J26" s="97"/>
      <c r="K26" s="97">
        <v>160</v>
      </c>
      <c r="L26" s="97">
        <v>256</v>
      </c>
      <c r="M26" s="97">
        <v>0</v>
      </c>
      <c r="N26" s="97"/>
      <c r="O26" s="97"/>
      <c r="P26" s="98"/>
      <c r="Q26" s="99">
        <f t="shared" si="7"/>
        <v>770</v>
      </c>
      <c r="R26" s="100">
        <v>3</v>
      </c>
      <c r="S26" s="54">
        <v>57</v>
      </c>
      <c r="T26" s="101"/>
      <c r="U26" s="101"/>
      <c r="V26" s="101"/>
      <c r="W26" s="102"/>
      <c r="X26" s="101"/>
      <c r="Y26" s="101"/>
      <c r="Z26" s="102"/>
      <c r="AA26" s="101"/>
      <c r="AB26" s="102"/>
      <c r="AC26" s="101"/>
      <c r="AD26" s="101"/>
      <c r="AE26" s="102"/>
      <c r="AF26" s="101"/>
      <c r="AG26" s="101"/>
      <c r="AH26" s="101"/>
      <c r="AI26" s="102"/>
      <c r="AJ26" s="101"/>
      <c r="AK26" s="101"/>
      <c r="AL26" s="101"/>
      <c r="AM26" s="101"/>
      <c r="AN26" s="101"/>
      <c r="AO26" s="101"/>
      <c r="AP26" s="101"/>
      <c r="AQ26" s="101"/>
      <c r="AR26" s="103"/>
      <c r="AS26" s="103"/>
      <c r="AT26" s="103"/>
      <c r="AU26" s="101"/>
      <c r="AV26" s="104"/>
      <c r="AW26" s="105"/>
      <c r="AX26" s="106"/>
      <c r="AY26" s="103"/>
    </row>
    <row r="27" spans="1:51" s="107" customFormat="1" ht="18">
      <c r="A27" s="96" t="s">
        <v>134</v>
      </c>
      <c r="B27" s="52" t="s">
        <v>135</v>
      </c>
      <c r="C27" s="53" t="s">
        <v>136</v>
      </c>
      <c r="D27" s="53" t="s">
        <v>137</v>
      </c>
      <c r="E27" s="97"/>
      <c r="F27" s="97">
        <v>412</v>
      </c>
      <c r="G27" s="97"/>
      <c r="H27" s="97">
        <v>211</v>
      </c>
      <c r="I27" s="97">
        <v>90</v>
      </c>
      <c r="J27" s="97"/>
      <c r="K27" s="97">
        <v>6</v>
      </c>
      <c r="L27" s="97">
        <v>43</v>
      </c>
      <c r="M27" s="97">
        <v>26</v>
      </c>
      <c r="N27" s="97"/>
      <c r="O27" s="97"/>
      <c r="P27" s="98"/>
      <c r="Q27" s="99">
        <f t="shared" si="7"/>
        <v>788</v>
      </c>
      <c r="R27" s="100">
        <v>4</v>
      </c>
      <c r="S27" s="54">
        <v>46</v>
      </c>
      <c r="T27" s="101"/>
      <c r="U27" s="101"/>
      <c r="V27" s="101"/>
      <c r="W27" s="102"/>
      <c r="X27" s="101"/>
      <c r="Y27" s="101"/>
      <c r="Z27" s="102"/>
      <c r="AA27" s="101"/>
      <c r="AB27" s="102"/>
      <c r="AC27" s="101"/>
      <c r="AD27" s="101"/>
      <c r="AE27" s="102"/>
      <c r="AF27" s="101"/>
      <c r="AG27" s="101"/>
      <c r="AH27" s="101"/>
      <c r="AI27" s="102"/>
      <c r="AJ27" s="101"/>
      <c r="AK27" s="101"/>
      <c r="AL27" s="101"/>
      <c r="AM27" s="101"/>
      <c r="AN27" s="101"/>
      <c r="AO27" s="101"/>
      <c r="AP27" s="101"/>
      <c r="AQ27" s="101"/>
      <c r="AR27" s="103"/>
      <c r="AS27" s="103"/>
      <c r="AT27" s="103"/>
      <c r="AU27" s="101"/>
      <c r="AV27" s="104"/>
      <c r="AW27" s="105"/>
      <c r="AX27" s="106"/>
      <c r="AY27" s="103"/>
    </row>
    <row r="28" spans="1:51" s="107" customFormat="1" ht="18">
      <c r="A28" s="96" t="s">
        <v>82</v>
      </c>
      <c r="B28" s="52" t="s">
        <v>83</v>
      </c>
      <c r="C28" s="53" t="s">
        <v>96</v>
      </c>
      <c r="D28" s="53" t="s">
        <v>68</v>
      </c>
      <c r="E28" s="97"/>
      <c r="F28" s="97">
        <v>234</v>
      </c>
      <c r="G28" s="97"/>
      <c r="H28" s="97">
        <v>88</v>
      </c>
      <c r="I28" s="108">
        <v>112</v>
      </c>
      <c r="J28" s="108"/>
      <c r="K28" s="97">
        <v>180</v>
      </c>
      <c r="L28" s="97">
        <v>206</v>
      </c>
      <c r="M28" s="108">
        <v>8</v>
      </c>
      <c r="N28" s="108"/>
      <c r="O28" s="108"/>
      <c r="P28" s="109"/>
      <c r="Q28" s="99">
        <f t="shared" si="7"/>
        <v>828</v>
      </c>
      <c r="R28" s="100">
        <v>5</v>
      </c>
      <c r="S28" s="54">
        <v>35</v>
      </c>
      <c r="T28" s="101"/>
      <c r="U28" s="101"/>
      <c r="V28" s="101"/>
      <c r="W28" s="102"/>
      <c r="X28" s="101"/>
      <c r="Y28" s="101"/>
      <c r="Z28" s="102"/>
      <c r="AA28" s="101"/>
      <c r="AB28" s="102"/>
      <c r="AC28" s="101"/>
      <c r="AD28" s="101"/>
      <c r="AE28" s="102"/>
      <c r="AF28" s="101"/>
      <c r="AG28" s="101"/>
      <c r="AH28" s="101"/>
      <c r="AI28" s="102"/>
      <c r="AJ28" s="101"/>
      <c r="AK28" s="101"/>
      <c r="AL28" s="101"/>
      <c r="AM28" s="101"/>
      <c r="AN28" s="101"/>
      <c r="AO28" s="101"/>
      <c r="AP28" s="101"/>
      <c r="AQ28" s="101"/>
      <c r="AR28" s="103"/>
      <c r="AS28" s="103"/>
      <c r="AT28" s="103"/>
      <c r="AU28" s="101"/>
      <c r="AV28" s="104"/>
      <c r="AW28" s="105"/>
      <c r="AX28" s="106"/>
      <c r="AY28" s="103"/>
    </row>
    <row r="29" spans="1:51" s="107" customFormat="1" ht="18">
      <c r="A29" s="96" t="s">
        <v>54</v>
      </c>
      <c r="B29" s="52" t="s">
        <v>110</v>
      </c>
      <c r="C29" s="53" t="s">
        <v>111</v>
      </c>
      <c r="D29" s="53" t="s">
        <v>68</v>
      </c>
      <c r="E29" s="97"/>
      <c r="F29" s="97">
        <v>260</v>
      </c>
      <c r="G29" s="97"/>
      <c r="H29" s="97">
        <v>196</v>
      </c>
      <c r="I29" s="97">
        <v>86</v>
      </c>
      <c r="J29" s="97"/>
      <c r="K29" s="97">
        <v>94</v>
      </c>
      <c r="L29" s="97">
        <v>154</v>
      </c>
      <c r="M29" s="97">
        <v>182</v>
      </c>
      <c r="N29" s="97"/>
      <c r="O29" s="97"/>
      <c r="P29" s="98"/>
      <c r="Q29" s="99">
        <f t="shared" si="7"/>
        <v>972</v>
      </c>
      <c r="R29" s="100">
        <v>6</v>
      </c>
      <c r="S29" s="54">
        <v>25</v>
      </c>
      <c r="T29" s="101"/>
      <c r="U29" s="101"/>
      <c r="V29" s="101"/>
      <c r="W29" s="102"/>
      <c r="X29" s="101"/>
      <c r="Y29" s="101"/>
      <c r="Z29" s="102"/>
      <c r="AA29" s="101"/>
      <c r="AB29" s="102"/>
      <c r="AC29" s="101"/>
      <c r="AD29" s="101"/>
      <c r="AE29" s="102"/>
      <c r="AF29" s="101"/>
      <c r="AG29" s="101"/>
      <c r="AH29" s="101"/>
      <c r="AI29" s="102"/>
      <c r="AJ29" s="101"/>
      <c r="AK29" s="101"/>
      <c r="AL29" s="101"/>
      <c r="AM29" s="101"/>
      <c r="AN29" s="101"/>
      <c r="AO29" s="101"/>
      <c r="AP29" s="101"/>
      <c r="AQ29" s="101"/>
      <c r="AR29" s="103"/>
      <c r="AS29" s="103"/>
      <c r="AT29" s="103"/>
      <c r="AU29" s="101"/>
      <c r="AV29" s="104"/>
      <c r="AW29" s="105"/>
      <c r="AX29" s="106"/>
      <c r="AY29" s="103"/>
    </row>
    <row r="30" spans="1:51" s="107" customFormat="1" ht="18">
      <c r="A30" s="96" t="s">
        <v>58</v>
      </c>
      <c r="B30" s="52" t="s">
        <v>75</v>
      </c>
      <c r="C30" s="53" t="s">
        <v>95</v>
      </c>
      <c r="D30" s="53" t="s">
        <v>68</v>
      </c>
      <c r="E30" s="97"/>
      <c r="F30" s="97">
        <v>210</v>
      </c>
      <c r="G30" s="97"/>
      <c r="H30" s="97">
        <v>258</v>
      </c>
      <c r="I30" s="97">
        <v>408</v>
      </c>
      <c r="J30" s="97"/>
      <c r="K30" s="97">
        <v>22</v>
      </c>
      <c r="L30" s="97">
        <v>460</v>
      </c>
      <c r="M30" s="97">
        <v>89</v>
      </c>
      <c r="N30" s="97"/>
      <c r="O30" s="97"/>
      <c r="P30" s="98"/>
      <c r="Q30" s="99">
        <f t="shared" si="7"/>
        <v>1447</v>
      </c>
      <c r="R30" s="100">
        <v>7</v>
      </c>
      <c r="S30" s="54">
        <v>17</v>
      </c>
      <c r="T30" s="101"/>
      <c r="U30" s="101"/>
      <c r="V30" s="101"/>
      <c r="W30" s="102"/>
      <c r="X30" s="101"/>
      <c r="Y30" s="101"/>
      <c r="Z30" s="102"/>
      <c r="AA30" s="101"/>
      <c r="AB30" s="102"/>
      <c r="AC30" s="101"/>
      <c r="AD30" s="101"/>
      <c r="AE30" s="102"/>
      <c r="AF30" s="101"/>
      <c r="AG30" s="101"/>
      <c r="AH30" s="101"/>
      <c r="AI30" s="102"/>
      <c r="AJ30" s="101"/>
      <c r="AK30" s="101"/>
      <c r="AL30" s="101"/>
      <c r="AM30" s="101"/>
      <c r="AN30" s="101"/>
      <c r="AO30" s="101"/>
      <c r="AP30" s="101"/>
      <c r="AQ30" s="101"/>
      <c r="AR30" s="103"/>
      <c r="AS30" s="103"/>
      <c r="AT30" s="103"/>
      <c r="AU30" s="101"/>
      <c r="AV30" s="104"/>
      <c r="AW30" s="105"/>
      <c r="AX30" s="106"/>
      <c r="AY30" s="103"/>
    </row>
    <row r="31" spans="1:51" s="107" customFormat="1" ht="18">
      <c r="A31" s="96" t="s">
        <v>118</v>
      </c>
      <c r="B31" s="52" t="s">
        <v>119</v>
      </c>
      <c r="C31" s="53" t="s">
        <v>120</v>
      </c>
      <c r="D31" s="53" t="s">
        <v>121</v>
      </c>
      <c r="E31" s="97"/>
      <c r="F31" s="97">
        <v>338</v>
      </c>
      <c r="G31" s="97"/>
      <c r="H31" s="97">
        <v>351</v>
      </c>
      <c r="I31" s="97">
        <v>460</v>
      </c>
      <c r="J31" s="97"/>
      <c r="K31" s="97">
        <v>22</v>
      </c>
      <c r="L31" s="97">
        <v>323</v>
      </c>
      <c r="M31" s="97">
        <v>28</v>
      </c>
      <c r="N31" s="97"/>
      <c r="O31" s="97"/>
      <c r="P31" s="98"/>
      <c r="Q31" s="99">
        <f t="shared" si="7"/>
        <v>1522</v>
      </c>
      <c r="R31" s="100">
        <v>8</v>
      </c>
      <c r="S31" s="54">
        <v>9</v>
      </c>
      <c r="T31" s="101"/>
      <c r="U31" s="101"/>
      <c r="V31" s="101"/>
      <c r="W31" s="102"/>
      <c r="X31" s="101"/>
      <c r="Y31" s="101"/>
      <c r="Z31" s="102"/>
      <c r="AA31" s="101"/>
      <c r="AB31" s="102"/>
      <c r="AC31" s="101"/>
      <c r="AD31" s="101"/>
      <c r="AE31" s="102"/>
      <c r="AF31" s="101"/>
      <c r="AG31" s="101"/>
      <c r="AH31" s="101"/>
      <c r="AI31" s="102"/>
      <c r="AJ31" s="101"/>
      <c r="AK31" s="101"/>
      <c r="AL31" s="101"/>
      <c r="AM31" s="101"/>
      <c r="AN31" s="101"/>
      <c r="AO31" s="101"/>
      <c r="AP31" s="101"/>
      <c r="AQ31" s="101"/>
      <c r="AR31" s="103"/>
      <c r="AS31" s="103"/>
      <c r="AT31" s="103"/>
      <c r="AU31" s="101"/>
      <c r="AV31" s="104"/>
      <c r="AW31" s="105"/>
      <c r="AX31" s="106"/>
      <c r="AY31" s="103"/>
    </row>
    <row r="32" spans="1:51" s="107" customFormat="1" ht="18">
      <c r="A32" s="96" t="s">
        <v>128</v>
      </c>
      <c r="B32" s="52" t="s">
        <v>129</v>
      </c>
      <c r="C32" s="53" t="s">
        <v>130</v>
      </c>
      <c r="D32" s="53" t="s">
        <v>68</v>
      </c>
      <c r="E32" s="97"/>
      <c r="F32" s="97">
        <v>460</v>
      </c>
      <c r="G32" s="97"/>
      <c r="H32" s="97">
        <v>88</v>
      </c>
      <c r="I32" s="97">
        <v>241</v>
      </c>
      <c r="J32" s="97"/>
      <c r="K32" s="97">
        <v>520</v>
      </c>
      <c r="L32" s="97">
        <v>418</v>
      </c>
      <c r="M32" s="97">
        <v>520</v>
      </c>
      <c r="N32" s="97"/>
      <c r="O32" s="97"/>
      <c r="P32" s="98"/>
      <c r="Q32" s="99">
        <f t="shared" si="7"/>
        <v>2247</v>
      </c>
      <c r="R32" s="100">
        <v>9</v>
      </c>
      <c r="S32" s="54">
        <v>1</v>
      </c>
      <c r="T32" s="101"/>
      <c r="U32" s="101"/>
      <c r="V32" s="101"/>
      <c r="W32" s="102"/>
      <c r="X32" s="101"/>
      <c r="Y32" s="101"/>
      <c r="Z32" s="102"/>
      <c r="AA32" s="101"/>
      <c r="AB32" s="102"/>
      <c r="AC32" s="101"/>
      <c r="AD32" s="101"/>
      <c r="AE32" s="102"/>
      <c r="AF32" s="101"/>
      <c r="AG32" s="101"/>
      <c r="AH32" s="101"/>
      <c r="AI32" s="102"/>
      <c r="AJ32" s="101"/>
      <c r="AK32" s="101"/>
      <c r="AL32" s="101"/>
      <c r="AM32" s="101"/>
      <c r="AN32" s="101"/>
      <c r="AO32" s="101"/>
      <c r="AP32" s="101"/>
      <c r="AQ32" s="101"/>
      <c r="AR32" s="103"/>
      <c r="AS32" s="103"/>
      <c r="AT32" s="103"/>
      <c r="AU32" s="101"/>
      <c r="AV32" s="104"/>
      <c r="AW32" s="105"/>
      <c r="AX32" s="106"/>
      <c r="AY32" s="103"/>
    </row>
    <row r="33" spans="1:19" ht="14.25">
      <c r="A33" s="38" t="s">
        <v>63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84"/>
      <c r="R33" s="85"/>
      <c r="S33" s="85"/>
    </row>
    <row r="34" spans="1:19" ht="18">
      <c r="A34" s="96" t="s">
        <v>127</v>
      </c>
      <c r="B34" s="52" t="s">
        <v>51</v>
      </c>
      <c r="C34" s="53" t="s">
        <v>152</v>
      </c>
      <c r="D34" s="53" t="s">
        <v>52</v>
      </c>
      <c r="E34" s="97"/>
      <c r="F34" s="97">
        <v>24</v>
      </c>
      <c r="G34" s="97">
        <v>30</v>
      </c>
      <c r="H34" s="136">
        <v>119</v>
      </c>
      <c r="I34" s="97">
        <v>198</v>
      </c>
      <c r="J34" s="97"/>
      <c r="K34" s="97">
        <v>0</v>
      </c>
      <c r="L34" s="97">
        <v>54</v>
      </c>
      <c r="M34" s="97">
        <v>0</v>
      </c>
      <c r="N34" s="97"/>
      <c r="O34" s="97"/>
      <c r="P34" s="98"/>
      <c r="Q34" s="99">
        <f>SUM(F34:O34)</f>
        <v>425</v>
      </c>
      <c r="R34" s="100">
        <v>1</v>
      </c>
      <c r="S34" s="54">
        <v>50</v>
      </c>
    </row>
    <row r="35" spans="1:19" ht="18">
      <c r="A35" s="96" t="s">
        <v>146</v>
      </c>
      <c r="B35" s="52" t="s">
        <v>64</v>
      </c>
      <c r="C35" s="53" t="s">
        <v>147</v>
      </c>
      <c r="D35" s="53" t="s">
        <v>52</v>
      </c>
      <c r="E35" s="97"/>
      <c r="F35" s="97">
        <v>108</v>
      </c>
      <c r="G35" s="97">
        <v>96</v>
      </c>
      <c r="H35" s="136">
        <v>76</v>
      </c>
      <c r="I35" s="97">
        <v>60</v>
      </c>
      <c r="J35" s="97"/>
      <c r="K35" s="97">
        <v>14</v>
      </c>
      <c r="L35" s="97">
        <v>96</v>
      </c>
      <c r="M35" s="97">
        <v>6</v>
      </c>
      <c r="N35" s="97"/>
      <c r="O35" s="97"/>
      <c r="P35" s="98"/>
      <c r="Q35" s="99">
        <f>SUM(F35:O35)</f>
        <v>456</v>
      </c>
      <c r="R35" s="100">
        <v>2</v>
      </c>
      <c r="S35" s="54">
        <v>34</v>
      </c>
    </row>
    <row r="36" spans="1:19" ht="18">
      <c r="A36" s="96" t="s">
        <v>62</v>
      </c>
      <c r="B36" s="52" t="s">
        <v>64</v>
      </c>
      <c r="C36" s="53" t="s">
        <v>93</v>
      </c>
      <c r="D36" s="53" t="s">
        <v>65</v>
      </c>
      <c r="E36" s="97"/>
      <c r="F36" s="97">
        <v>86</v>
      </c>
      <c r="G36" s="97">
        <v>38</v>
      </c>
      <c r="H36" s="136">
        <v>116</v>
      </c>
      <c r="I36" s="97">
        <v>408</v>
      </c>
      <c r="J36" s="97"/>
      <c r="K36" s="97">
        <v>24</v>
      </c>
      <c r="L36" s="97">
        <v>44</v>
      </c>
      <c r="M36" s="97">
        <v>6</v>
      </c>
      <c r="N36" s="97"/>
      <c r="O36" s="97"/>
      <c r="P36" s="98"/>
      <c r="Q36" s="99">
        <f>SUM(F36:O36)</f>
        <v>722</v>
      </c>
      <c r="R36" s="100">
        <v>4</v>
      </c>
      <c r="S36" s="54">
        <v>21</v>
      </c>
    </row>
    <row r="37" spans="1:19" ht="14.25" customHeight="1">
      <c r="A37" s="96" t="s">
        <v>71</v>
      </c>
      <c r="B37" s="52" t="s">
        <v>72</v>
      </c>
      <c r="C37" s="53" t="s">
        <v>94</v>
      </c>
      <c r="D37" s="53" t="s">
        <v>68</v>
      </c>
      <c r="E37" s="97"/>
      <c r="F37" s="97">
        <v>95</v>
      </c>
      <c r="G37" s="97">
        <v>52</v>
      </c>
      <c r="H37" s="136">
        <v>250</v>
      </c>
      <c r="I37" s="97">
        <v>128</v>
      </c>
      <c r="J37" s="97"/>
      <c r="K37" s="97">
        <v>27</v>
      </c>
      <c r="L37" s="97">
        <v>271</v>
      </c>
      <c r="M37" s="97">
        <v>0</v>
      </c>
      <c r="N37" s="97"/>
      <c r="O37" s="97"/>
      <c r="P37" s="98"/>
      <c r="Q37" s="99">
        <f>SUM(F37:O37)</f>
        <v>823</v>
      </c>
      <c r="R37" s="100">
        <v>3</v>
      </c>
      <c r="S37" s="54">
        <v>10</v>
      </c>
    </row>
    <row r="38" spans="1:19" ht="18">
      <c r="A38" s="96" t="s">
        <v>101</v>
      </c>
      <c r="B38" s="52" t="s">
        <v>102</v>
      </c>
      <c r="C38" s="53" t="s">
        <v>103</v>
      </c>
      <c r="D38" s="53" t="s">
        <v>68</v>
      </c>
      <c r="E38" s="97"/>
      <c r="F38" s="97">
        <v>240</v>
      </c>
      <c r="G38" s="97">
        <v>106</v>
      </c>
      <c r="H38" s="136">
        <v>90</v>
      </c>
      <c r="I38" s="108">
        <v>404</v>
      </c>
      <c r="J38" s="108"/>
      <c r="K38" s="110">
        <v>55</v>
      </c>
      <c r="L38" s="97">
        <v>225</v>
      </c>
      <c r="M38" s="108">
        <v>18</v>
      </c>
      <c r="N38" s="108"/>
      <c r="O38" s="97"/>
      <c r="P38" s="98"/>
      <c r="Q38" s="99">
        <f>SUM(F38:O38)</f>
        <v>1138</v>
      </c>
      <c r="R38" s="100">
        <v>5</v>
      </c>
      <c r="S38" s="54">
        <v>1</v>
      </c>
    </row>
    <row r="39" spans="1:19" ht="14.25">
      <c r="A39" s="38" t="s">
        <v>56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84"/>
      <c r="R39" s="85"/>
      <c r="S39" s="85"/>
    </row>
    <row r="40" spans="1:19" ht="18">
      <c r="A40" s="96" t="s">
        <v>57</v>
      </c>
      <c r="B40" s="52" t="s">
        <v>110</v>
      </c>
      <c r="C40" s="53" t="s">
        <v>132</v>
      </c>
      <c r="D40" s="53" t="s">
        <v>133</v>
      </c>
      <c r="E40" s="97"/>
      <c r="F40" s="97">
        <v>8</v>
      </c>
      <c r="G40" s="97"/>
      <c r="H40" s="97">
        <v>116</v>
      </c>
      <c r="I40" s="108">
        <v>92</v>
      </c>
      <c r="J40" s="108"/>
      <c r="K40" s="110">
        <v>0</v>
      </c>
      <c r="L40" s="110">
        <v>8</v>
      </c>
      <c r="M40" s="108">
        <v>14</v>
      </c>
      <c r="N40" s="108"/>
      <c r="O40" s="97"/>
      <c r="P40" s="98"/>
      <c r="Q40" s="99">
        <f aca="true" t="shared" si="8" ref="Q40:Q48">SUM(F40:O40)</f>
        <v>238</v>
      </c>
      <c r="R40" s="100">
        <v>1</v>
      </c>
      <c r="S40" s="54">
        <v>90</v>
      </c>
    </row>
    <row r="41" spans="1:19" ht="18">
      <c r="A41" s="96" t="s">
        <v>113</v>
      </c>
      <c r="B41" s="52" t="s">
        <v>114</v>
      </c>
      <c r="C41" s="53" t="s">
        <v>115</v>
      </c>
      <c r="D41" s="53" t="s">
        <v>116</v>
      </c>
      <c r="E41" s="97"/>
      <c r="F41" s="97">
        <v>158</v>
      </c>
      <c r="G41" s="97"/>
      <c r="H41" s="97">
        <v>117</v>
      </c>
      <c r="I41" s="108">
        <v>166</v>
      </c>
      <c r="J41" s="108"/>
      <c r="K41" s="110">
        <v>6</v>
      </c>
      <c r="L41" s="110">
        <v>20</v>
      </c>
      <c r="M41" s="108">
        <v>12</v>
      </c>
      <c r="N41" s="108"/>
      <c r="O41" s="97"/>
      <c r="P41" s="98"/>
      <c r="Q41" s="99">
        <f t="shared" si="8"/>
        <v>479</v>
      </c>
      <c r="R41" s="100">
        <v>3</v>
      </c>
      <c r="S41" s="54">
        <v>72</v>
      </c>
    </row>
    <row r="42" spans="1:19" ht="18">
      <c r="A42" s="96" t="s">
        <v>143</v>
      </c>
      <c r="B42" s="52" t="s">
        <v>78</v>
      </c>
      <c r="C42" s="53" t="s">
        <v>144</v>
      </c>
      <c r="D42" s="53" t="s">
        <v>145</v>
      </c>
      <c r="E42" s="97"/>
      <c r="F42" s="97">
        <v>80</v>
      </c>
      <c r="G42" s="97"/>
      <c r="H42" s="97">
        <v>184</v>
      </c>
      <c r="I42" s="97">
        <v>90</v>
      </c>
      <c r="J42" s="97"/>
      <c r="K42" s="97">
        <v>160</v>
      </c>
      <c r="L42" s="97">
        <v>256</v>
      </c>
      <c r="M42" s="97">
        <v>0</v>
      </c>
      <c r="N42" s="97"/>
      <c r="O42" s="97"/>
      <c r="P42" s="98"/>
      <c r="Q42" s="99">
        <f t="shared" si="8"/>
        <v>770</v>
      </c>
      <c r="R42" s="100">
        <v>2</v>
      </c>
      <c r="S42" s="54">
        <v>57</v>
      </c>
    </row>
    <row r="43" spans="1:19" ht="18">
      <c r="A43" s="96" t="s">
        <v>134</v>
      </c>
      <c r="B43" s="52" t="s">
        <v>135</v>
      </c>
      <c r="C43" s="53" t="s">
        <v>136</v>
      </c>
      <c r="D43" s="53" t="s">
        <v>137</v>
      </c>
      <c r="E43" s="97"/>
      <c r="F43" s="97">
        <v>412</v>
      </c>
      <c r="G43" s="97"/>
      <c r="H43" s="97">
        <v>211</v>
      </c>
      <c r="I43" s="97">
        <v>90</v>
      </c>
      <c r="J43" s="97"/>
      <c r="K43" s="97">
        <v>6</v>
      </c>
      <c r="L43" s="97">
        <v>43</v>
      </c>
      <c r="M43" s="97">
        <v>26</v>
      </c>
      <c r="N43" s="97"/>
      <c r="O43" s="97"/>
      <c r="P43" s="98"/>
      <c r="Q43" s="99">
        <f t="shared" si="8"/>
        <v>788</v>
      </c>
      <c r="R43" s="100">
        <v>5</v>
      </c>
      <c r="S43" s="54">
        <v>46</v>
      </c>
    </row>
    <row r="44" spans="1:19" ht="18">
      <c r="A44" s="96" t="s">
        <v>82</v>
      </c>
      <c r="B44" s="52" t="s">
        <v>83</v>
      </c>
      <c r="C44" s="53" t="s">
        <v>96</v>
      </c>
      <c r="D44" s="53" t="s">
        <v>68</v>
      </c>
      <c r="E44" s="97"/>
      <c r="F44" s="97">
        <v>234</v>
      </c>
      <c r="G44" s="97"/>
      <c r="H44" s="97">
        <v>88</v>
      </c>
      <c r="I44" s="108">
        <v>112</v>
      </c>
      <c r="J44" s="108"/>
      <c r="K44" s="97">
        <v>180</v>
      </c>
      <c r="L44" s="97">
        <v>206</v>
      </c>
      <c r="M44" s="108">
        <v>8</v>
      </c>
      <c r="N44" s="108"/>
      <c r="O44" s="108"/>
      <c r="P44" s="109"/>
      <c r="Q44" s="99">
        <f t="shared" si="8"/>
        <v>828</v>
      </c>
      <c r="R44" s="100">
        <v>4</v>
      </c>
      <c r="S44" s="54">
        <v>35</v>
      </c>
    </row>
    <row r="45" spans="1:19" ht="18">
      <c r="A45" s="96" t="s">
        <v>54</v>
      </c>
      <c r="B45" s="52" t="s">
        <v>110</v>
      </c>
      <c r="C45" s="53" t="s">
        <v>111</v>
      </c>
      <c r="D45" s="53" t="s">
        <v>68</v>
      </c>
      <c r="E45" s="97"/>
      <c r="F45" s="97">
        <v>260</v>
      </c>
      <c r="G45" s="97"/>
      <c r="H45" s="97">
        <v>196</v>
      </c>
      <c r="I45" s="97">
        <v>86</v>
      </c>
      <c r="J45" s="97"/>
      <c r="K45" s="97">
        <v>94</v>
      </c>
      <c r="L45" s="97">
        <v>154</v>
      </c>
      <c r="M45" s="97">
        <v>182</v>
      </c>
      <c r="N45" s="97"/>
      <c r="O45" s="97"/>
      <c r="P45" s="98"/>
      <c r="Q45" s="99">
        <f t="shared" si="8"/>
        <v>972</v>
      </c>
      <c r="R45" s="100">
        <v>6</v>
      </c>
      <c r="S45" s="54">
        <v>25</v>
      </c>
    </row>
    <row r="46" spans="1:19" ht="18">
      <c r="A46" s="96" t="s">
        <v>58</v>
      </c>
      <c r="B46" s="52" t="s">
        <v>75</v>
      </c>
      <c r="C46" s="53" t="s">
        <v>95</v>
      </c>
      <c r="D46" s="53" t="s">
        <v>68</v>
      </c>
      <c r="E46" s="97"/>
      <c r="F46" s="97">
        <v>210</v>
      </c>
      <c r="G46" s="97"/>
      <c r="H46" s="97">
        <v>258</v>
      </c>
      <c r="I46" s="97">
        <v>408</v>
      </c>
      <c r="J46" s="97"/>
      <c r="K46" s="97">
        <v>22</v>
      </c>
      <c r="L46" s="97">
        <v>460</v>
      </c>
      <c r="M46" s="97">
        <v>89</v>
      </c>
      <c r="N46" s="97"/>
      <c r="O46" s="97"/>
      <c r="P46" s="98"/>
      <c r="Q46" s="99">
        <f t="shared" si="8"/>
        <v>1447</v>
      </c>
      <c r="R46" s="100">
        <v>7</v>
      </c>
      <c r="S46" s="54">
        <v>17</v>
      </c>
    </row>
    <row r="47" spans="1:19" ht="18">
      <c r="A47" s="96" t="s">
        <v>118</v>
      </c>
      <c r="B47" s="52" t="s">
        <v>119</v>
      </c>
      <c r="C47" s="53" t="s">
        <v>120</v>
      </c>
      <c r="D47" s="53" t="s">
        <v>121</v>
      </c>
      <c r="E47" s="97"/>
      <c r="F47" s="97">
        <v>338</v>
      </c>
      <c r="G47" s="97"/>
      <c r="H47" s="97">
        <v>351</v>
      </c>
      <c r="I47" s="97">
        <v>460</v>
      </c>
      <c r="J47" s="97"/>
      <c r="K47" s="97">
        <v>22</v>
      </c>
      <c r="L47" s="97">
        <v>323</v>
      </c>
      <c r="M47" s="97">
        <v>28</v>
      </c>
      <c r="N47" s="97"/>
      <c r="O47" s="97"/>
      <c r="P47" s="98"/>
      <c r="Q47" s="99">
        <f t="shared" si="8"/>
        <v>1522</v>
      </c>
      <c r="R47" s="100">
        <v>8</v>
      </c>
      <c r="S47" s="54">
        <v>9</v>
      </c>
    </row>
    <row r="48" spans="1:19" ht="18">
      <c r="A48" s="96" t="s">
        <v>128</v>
      </c>
      <c r="B48" s="52" t="s">
        <v>129</v>
      </c>
      <c r="C48" s="53" t="s">
        <v>130</v>
      </c>
      <c r="D48" s="53" t="s">
        <v>68</v>
      </c>
      <c r="E48" s="97"/>
      <c r="F48" s="97">
        <v>460</v>
      </c>
      <c r="G48" s="97"/>
      <c r="H48" s="97">
        <v>88</v>
      </c>
      <c r="I48" s="97">
        <v>241</v>
      </c>
      <c r="J48" s="97"/>
      <c r="K48" s="97">
        <v>520</v>
      </c>
      <c r="L48" s="97">
        <v>418</v>
      </c>
      <c r="M48" s="97">
        <v>520</v>
      </c>
      <c r="N48" s="97"/>
      <c r="O48" s="97"/>
      <c r="P48" s="98"/>
      <c r="Q48" s="99">
        <f t="shared" si="8"/>
        <v>2247</v>
      </c>
      <c r="R48" s="100">
        <v>9</v>
      </c>
      <c r="S48" s="54">
        <v>1</v>
      </c>
    </row>
    <row r="49" spans="1:19" ht="14.25">
      <c r="A49" s="38" t="s">
        <v>164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84"/>
      <c r="R49" s="85"/>
      <c r="S49" s="85"/>
    </row>
    <row r="50" spans="1:19" ht="18">
      <c r="A50" s="96" t="s">
        <v>57</v>
      </c>
      <c r="B50" s="52" t="s">
        <v>110</v>
      </c>
      <c r="C50" s="53" t="s">
        <v>132</v>
      </c>
      <c r="D50" s="53" t="s">
        <v>133</v>
      </c>
      <c r="E50" s="97"/>
      <c r="F50" s="97">
        <v>8</v>
      </c>
      <c r="G50" s="97"/>
      <c r="H50" s="97">
        <v>116</v>
      </c>
      <c r="I50" s="108">
        <v>92</v>
      </c>
      <c r="J50" s="108"/>
      <c r="K50" s="110">
        <v>0</v>
      </c>
      <c r="L50" s="110">
        <v>8</v>
      </c>
      <c r="M50" s="108">
        <v>14</v>
      </c>
      <c r="N50" s="108"/>
      <c r="O50" s="97"/>
      <c r="P50" s="98"/>
      <c r="Q50" s="99">
        <f aca="true" t="shared" si="9" ref="Q50:Q63">SUM(F50:O50)</f>
        <v>238</v>
      </c>
      <c r="R50" s="100">
        <v>1</v>
      </c>
      <c r="S50" s="54">
        <v>100</v>
      </c>
    </row>
    <row r="51" spans="1:19" ht="18">
      <c r="A51" s="96" t="s">
        <v>146</v>
      </c>
      <c r="B51" s="52" t="s">
        <v>64</v>
      </c>
      <c r="C51" s="53" t="s">
        <v>147</v>
      </c>
      <c r="D51" s="53" t="s">
        <v>52</v>
      </c>
      <c r="E51" s="97"/>
      <c r="F51" s="97">
        <v>108</v>
      </c>
      <c r="G51" s="97"/>
      <c r="H51" s="136">
        <v>76</v>
      </c>
      <c r="I51" s="97">
        <v>60</v>
      </c>
      <c r="J51" s="97"/>
      <c r="K51" s="97">
        <v>14</v>
      </c>
      <c r="L51" s="97">
        <v>96</v>
      </c>
      <c r="M51" s="97">
        <v>6</v>
      </c>
      <c r="N51" s="97"/>
      <c r="O51" s="97"/>
      <c r="P51" s="98"/>
      <c r="Q51" s="99">
        <f t="shared" si="9"/>
        <v>360</v>
      </c>
      <c r="R51" s="100">
        <v>2</v>
      </c>
      <c r="S51" s="54">
        <v>85</v>
      </c>
    </row>
    <row r="52" spans="1:19" ht="18">
      <c r="A52" s="96" t="s">
        <v>127</v>
      </c>
      <c r="B52" s="52" t="s">
        <v>51</v>
      </c>
      <c r="C52" s="53" t="s">
        <v>152</v>
      </c>
      <c r="D52" s="53" t="s">
        <v>52</v>
      </c>
      <c r="E52" s="97"/>
      <c r="F52" s="97">
        <v>24</v>
      </c>
      <c r="G52" s="97"/>
      <c r="H52" s="136">
        <v>119</v>
      </c>
      <c r="I52" s="97">
        <v>198</v>
      </c>
      <c r="J52" s="97"/>
      <c r="K52" s="97">
        <v>0</v>
      </c>
      <c r="L52" s="97">
        <v>54</v>
      </c>
      <c r="M52" s="97">
        <v>0</v>
      </c>
      <c r="N52" s="97"/>
      <c r="O52" s="97"/>
      <c r="P52" s="98"/>
      <c r="Q52" s="99">
        <f t="shared" si="9"/>
        <v>395</v>
      </c>
      <c r="R52" s="100">
        <v>3</v>
      </c>
      <c r="S52" s="54">
        <v>74</v>
      </c>
    </row>
    <row r="53" spans="1:19" ht="18">
      <c r="A53" s="96" t="s">
        <v>113</v>
      </c>
      <c r="B53" s="52" t="s">
        <v>114</v>
      </c>
      <c r="C53" s="53" t="s">
        <v>115</v>
      </c>
      <c r="D53" s="53" t="s">
        <v>116</v>
      </c>
      <c r="E53" s="97"/>
      <c r="F53" s="97">
        <v>158</v>
      </c>
      <c r="G53" s="97"/>
      <c r="H53" s="97">
        <v>117</v>
      </c>
      <c r="I53" s="108">
        <v>166</v>
      </c>
      <c r="J53" s="108"/>
      <c r="K53" s="110">
        <v>6</v>
      </c>
      <c r="L53" s="110">
        <v>20</v>
      </c>
      <c r="M53" s="108">
        <v>12</v>
      </c>
      <c r="N53" s="108"/>
      <c r="O53" s="97"/>
      <c r="P53" s="98"/>
      <c r="Q53" s="99">
        <f t="shared" si="9"/>
        <v>479</v>
      </c>
      <c r="R53" s="100">
        <v>4</v>
      </c>
      <c r="S53" s="54">
        <v>64</v>
      </c>
    </row>
    <row r="54" spans="1:19" ht="18">
      <c r="A54" s="96" t="s">
        <v>62</v>
      </c>
      <c r="B54" s="52" t="s">
        <v>64</v>
      </c>
      <c r="C54" s="53" t="s">
        <v>93</v>
      </c>
      <c r="D54" s="53" t="s">
        <v>65</v>
      </c>
      <c r="E54" s="97"/>
      <c r="F54" s="97">
        <v>86</v>
      </c>
      <c r="G54" s="97"/>
      <c r="H54" s="136">
        <v>116</v>
      </c>
      <c r="I54" s="97">
        <v>408</v>
      </c>
      <c r="J54" s="97"/>
      <c r="K54" s="97">
        <v>24</v>
      </c>
      <c r="L54" s="97">
        <v>44</v>
      </c>
      <c r="M54" s="97">
        <v>6</v>
      </c>
      <c r="N54" s="97"/>
      <c r="O54" s="97"/>
      <c r="P54" s="98"/>
      <c r="Q54" s="99">
        <f t="shared" si="9"/>
        <v>684</v>
      </c>
      <c r="R54" s="100">
        <v>5</v>
      </c>
      <c r="S54" s="54">
        <v>55</v>
      </c>
    </row>
    <row r="55" spans="1:19" ht="18">
      <c r="A55" s="96" t="s">
        <v>143</v>
      </c>
      <c r="B55" s="52" t="s">
        <v>78</v>
      </c>
      <c r="C55" s="53" t="s">
        <v>144</v>
      </c>
      <c r="D55" s="53" t="s">
        <v>145</v>
      </c>
      <c r="E55" s="97"/>
      <c r="F55" s="97">
        <v>80</v>
      </c>
      <c r="G55" s="97"/>
      <c r="H55" s="97">
        <v>184</v>
      </c>
      <c r="I55" s="97">
        <v>90</v>
      </c>
      <c r="J55" s="97"/>
      <c r="K55" s="97">
        <v>160</v>
      </c>
      <c r="L55" s="97">
        <v>256</v>
      </c>
      <c r="M55" s="97">
        <v>0</v>
      </c>
      <c r="N55" s="97"/>
      <c r="O55" s="97"/>
      <c r="P55" s="98"/>
      <c r="Q55" s="99">
        <f t="shared" si="9"/>
        <v>770</v>
      </c>
      <c r="R55" s="100">
        <v>6</v>
      </c>
      <c r="S55" s="54">
        <v>48</v>
      </c>
    </row>
    <row r="56" spans="1:19" ht="18">
      <c r="A56" s="96" t="s">
        <v>71</v>
      </c>
      <c r="B56" s="52" t="s">
        <v>72</v>
      </c>
      <c r="C56" s="53" t="s">
        <v>94</v>
      </c>
      <c r="D56" s="53" t="s">
        <v>68</v>
      </c>
      <c r="E56" s="97"/>
      <c r="F56" s="97">
        <v>95</v>
      </c>
      <c r="G56" s="97"/>
      <c r="H56" s="136">
        <v>250</v>
      </c>
      <c r="I56" s="97">
        <v>128</v>
      </c>
      <c r="J56" s="97"/>
      <c r="K56" s="97">
        <v>27</v>
      </c>
      <c r="L56" s="97">
        <v>271</v>
      </c>
      <c r="M56" s="97">
        <v>0</v>
      </c>
      <c r="N56" s="97"/>
      <c r="O56" s="97"/>
      <c r="P56" s="98"/>
      <c r="Q56" s="99">
        <f t="shared" si="9"/>
        <v>771</v>
      </c>
      <c r="R56" s="100">
        <v>7</v>
      </c>
      <c r="S56" s="54">
        <v>41</v>
      </c>
    </row>
    <row r="57" spans="1:19" ht="18">
      <c r="A57" s="96" t="s">
        <v>134</v>
      </c>
      <c r="B57" s="52" t="s">
        <v>135</v>
      </c>
      <c r="C57" s="53" t="s">
        <v>136</v>
      </c>
      <c r="D57" s="53" t="s">
        <v>137</v>
      </c>
      <c r="E57" s="97"/>
      <c r="F57" s="97">
        <v>412</v>
      </c>
      <c r="G57" s="97"/>
      <c r="H57" s="97">
        <v>211</v>
      </c>
      <c r="I57" s="97">
        <v>90</v>
      </c>
      <c r="J57" s="97"/>
      <c r="K57" s="97">
        <v>6</v>
      </c>
      <c r="L57" s="97">
        <v>43</v>
      </c>
      <c r="M57" s="97">
        <v>26</v>
      </c>
      <c r="N57" s="97"/>
      <c r="O57" s="97"/>
      <c r="P57" s="98"/>
      <c r="Q57" s="99">
        <f t="shared" si="9"/>
        <v>788</v>
      </c>
      <c r="R57" s="100">
        <v>8</v>
      </c>
      <c r="S57" s="54">
        <v>34</v>
      </c>
    </row>
    <row r="58" spans="1:19" ht="18">
      <c r="A58" s="96" t="s">
        <v>82</v>
      </c>
      <c r="B58" s="52" t="s">
        <v>83</v>
      </c>
      <c r="C58" s="53" t="s">
        <v>96</v>
      </c>
      <c r="D58" s="53" t="s">
        <v>68</v>
      </c>
      <c r="E58" s="97"/>
      <c r="F58" s="97">
        <v>234</v>
      </c>
      <c r="G58" s="97"/>
      <c r="H58" s="97">
        <v>88</v>
      </c>
      <c r="I58" s="108">
        <v>112</v>
      </c>
      <c r="J58" s="108"/>
      <c r="K58" s="97">
        <v>180</v>
      </c>
      <c r="L58" s="97">
        <v>206</v>
      </c>
      <c r="M58" s="108">
        <v>8</v>
      </c>
      <c r="N58" s="108"/>
      <c r="O58" s="108"/>
      <c r="P58" s="109"/>
      <c r="Q58" s="99">
        <f t="shared" si="9"/>
        <v>828</v>
      </c>
      <c r="R58" s="100">
        <v>9</v>
      </c>
      <c r="S58" s="54">
        <v>28</v>
      </c>
    </row>
    <row r="59" spans="1:19" ht="18">
      <c r="A59" s="96" t="s">
        <v>54</v>
      </c>
      <c r="B59" s="52" t="s">
        <v>110</v>
      </c>
      <c r="C59" s="53" t="s">
        <v>111</v>
      </c>
      <c r="D59" s="53" t="s">
        <v>68</v>
      </c>
      <c r="E59" s="97"/>
      <c r="F59" s="97">
        <v>260</v>
      </c>
      <c r="G59" s="97"/>
      <c r="H59" s="97">
        <v>196</v>
      </c>
      <c r="I59" s="97">
        <v>86</v>
      </c>
      <c r="J59" s="97"/>
      <c r="K59" s="97">
        <v>94</v>
      </c>
      <c r="L59" s="97">
        <v>154</v>
      </c>
      <c r="M59" s="97">
        <v>182</v>
      </c>
      <c r="N59" s="97"/>
      <c r="O59" s="97"/>
      <c r="P59" s="98"/>
      <c r="Q59" s="99">
        <f t="shared" si="9"/>
        <v>972</v>
      </c>
      <c r="R59" s="100">
        <v>10</v>
      </c>
      <c r="S59" s="54">
        <v>22</v>
      </c>
    </row>
    <row r="60" spans="1:19" ht="18">
      <c r="A60" s="96" t="s">
        <v>101</v>
      </c>
      <c r="B60" s="52" t="s">
        <v>102</v>
      </c>
      <c r="C60" s="53" t="s">
        <v>103</v>
      </c>
      <c r="D60" s="53" t="s">
        <v>68</v>
      </c>
      <c r="E60" s="97"/>
      <c r="F60" s="97">
        <v>240</v>
      </c>
      <c r="G60" s="97"/>
      <c r="H60" s="136">
        <v>90</v>
      </c>
      <c r="I60" s="108">
        <v>404</v>
      </c>
      <c r="J60" s="108"/>
      <c r="K60" s="110">
        <v>55</v>
      </c>
      <c r="L60" s="97">
        <v>225</v>
      </c>
      <c r="M60" s="108">
        <v>18</v>
      </c>
      <c r="N60" s="108"/>
      <c r="O60" s="97"/>
      <c r="P60" s="98"/>
      <c r="Q60" s="99">
        <f t="shared" si="9"/>
        <v>1032</v>
      </c>
      <c r="R60" s="100">
        <v>11</v>
      </c>
      <c r="S60" s="54">
        <v>16</v>
      </c>
    </row>
    <row r="61" spans="1:19" ht="18">
      <c r="A61" s="96" t="s">
        <v>58</v>
      </c>
      <c r="B61" s="52" t="s">
        <v>75</v>
      </c>
      <c r="C61" s="53" t="s">
        <v>95</v>
      </c>
      <c r="D61" s="53" t="s">
        <v>68</v>
      </c>
      <c r="E61" s="97"/>
      <c r="F61" s="97">
        <v>210</v>
      </c>
      <c r="G61" s="97"/>
      <c r="H61" s="97">
        <v>258</v>
      </c>
      <c r="I61" s="97">
        <v>408</v>
      </c>
      <c r="J61" s="97"/>
      <c r="K61" s="97">
        <v>22</v>
      </c>
      <c r="L61" s="97">
        <v>460</v>
      </c>
      <c r="M61" s="97">
        <v>89</v>
      </c>
      <c r="N61" s="97"/>
      <c r="O61" s="97"/>
      <c r="P61" s="98"/>
      <c r="Q61" s="99">
        <f t="shared" si="9"/>
        <v>1447</v>
      </c>
      <c r="R61" s="100">
        <v>12</v>
      </c>
      <c r="S61" s="54">
        <v>11</v>
      </c>
    </row>
    <row r="62" spans="1:19" ht="18">
      <c r="A62" s="96" t="s">
        <v>118</v>
      </c>
      <c r="B62" s="52" t="s">
        <v>119</v>
      </c>
      <c r="C62" s="53" t="s">
        <v>120</v>
      </c>
      <c r="D62" s="53" t="s">
        <v>121</v>
      </c>
      <c r="E62" s="97"/>
      <c r="F62" s="97">
        <v>338</v>
      </c>
      <c r="G62" s="97"/>
      <c r="H62" s="97">
        <v>351</v>
      </c>
      <c r="I62" s="97">
        <v>460</v>
      </c>
      <c r="J62" s="97"/>
      <c r="K62" s="97">
        <v>22</v>
      </c>
      <c r="L62" s="97">
        <v>323</v>
      </c>
      <c r="M62" s="97">
        <v>28</v>
      </c>
      <c r="N62" s="97"/>
      <c r="O62" s="97"/>
      <c r="P62" s="98"/>
      <c r="Q62" s="99">
        <f t="shared" si="9"/>
        <v>1522</v>
      </c>
      <c r="R62" s="100">
        <v>13</v>
      </c>
      <c r="S62" s="54">
        <v>6</v>
      </c>
    </row>
    <row r="63" spans="1:19" ht="18">
      <c r="A63" s="96" t="s">
        <v>128</v>
      </c>
      <c r="B63" s="52" t="s">
        <v>129</v>
      </c>
      <c r="C63" s="53" t="s">
        <v>130</v>
      </c>
      <c r="D63" s="53" t="s">
        <v>68</v>
      </c>
      <c r="E63" s="97"/>
      <c r="F63" s="97">
        <v>460</v>
      </c>
      <c r="G63" s="97"/>
      <c r="H63" s="97">
        <v>88</v>
      </c>
      <c r="I63" s="97">
        <v>241</v>
      </c>
      <c r="J63" s="97"/>
      <c r="K63" s="97">
        <v>520</v>
      </c>
      <c r="L63" s="97">
        <v>418</v>
      </c>
      <c r="M63" s="97">
        <v>520</v>
      </c>
      <c r="N63" s="97"/>
      <c r="O63" s="97"/>
      <c r="P63" s="98"/>
      <c r="Q63" s="99">
        <f t="shared" si="9"/>
        <v>2247</v>
      </c>
      <c r="R63" s="100">
        <v>14</v>
      </c>
      <c r="S63" s="54">
        <v>1</v>
      </c>
    </row>
  </sheetData>
  <sheetProtection/>
  <mergeCells count="16">
    <mergeCell ref="AX3:AX5"/>
    <mergeCell ref="AY3:AY5"/>
    <mergeCell ref="A4:D4"/>
    <mergeCell ref="AD4:AD5"/>
    <mergeCell ref="AE4:AE5"/>
    <mergeCell ref="AK4:AK5"/>
    <mergeCell ref="AL4:AL5"/>
    <mergeCell ref="B1:D1"/>
    <mergeCell ref="AV14:AW15"/>
    <mergeCell ref="B2:D2"/>
    <mergeCell ref="T3:X3"/>
    <mergeCell ref="AU3:AW4"/>
    <mergeCell ref="AR4:AR5"/>
    <mergeCell ref="AS4:AS5"/>
    <mergeCell ref="AT4:AT5"/>
    <mergeCell ref="A14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70" zoomScaleNormal="70" zoomScalePageLayoutView="0" workbookViewId="0" topLeftCell="A1">
      <selection activeCell="H26" sqref="H26"/>
    </sheetView>
  </sheetViews>
  <sheetFormatPr defaultColWidth="9.00390625" defaultRowHeight="12.75"/>
  <cols>
    <col min="1" max="1" width="6.125" style="6" customWidth="1"/>
    <col min="2" max="2" width="24.125" style="6" customWidth="1"/>
    <col min="3" max="3" width="49.875" style="6" customWidth="1"/>
    <col min="4" max="4" width="22.00390625" style="6" customWidth="1"/>
    <col min="5" max="5" width="12.625" style="6" hidden="1" customWidth="1"/>
    <col min="6" max="8" width="11.125" style="6" customWidth="1"/>
    <col min="9" max="10" width="11.625" style="6" customWidth="1"/>
    <col min="11" max="13" width="11.125" style="6" customWidth="1"/>
    <col min="14" max="14" width="11.125" style="6" hidden="1" customWidth="1"/>
    <col min="15" max="16" width="11.625" style="6" hidden="1" customWidth="1"/>
    <col min="17" max="17" width="14.875" style="6" customWidth="1"/>
    <col min="18" max="18" width="9.125" style="6" customWidth="1"/>
    <col min="19" max="20" width="0" style="6" hidden="1" customWidth="1"/>
    <col min="21" max="16384" width="9.125" style="6" customWidth="1"/>
  </cols>
  <sheetData>
    <row r="1" spans="1:4" ht="52.5" customHeight="1">
      <c r="A1" s="1">
        <v>1</v>
      </c>
      <c r="B1" s="137" t="s">
        <v>0</v>
      </c>
      <c r="C1" s="137"/>
      <c r="D1" s="137"/>
    </row>
    <row r="2" spans="1:20" ht="39.75" customHeight="1">
      <c r="A2" s="1"/>
      <c r="B2" s="139" t="s">
        <v>60</v>
      </c>
      <c r="C2" s="139"/>
      <c r="D2" s="13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5"/>
    </row>
    <row r="3" spans="1:20" ht="15.75">
      <c r="A3" s="7"/>
      <c r="B3" s="8"/>
      <c r="C3" s="8"/>
      <c r="D3" s="9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38" t="s">
        <v>5</v>
      </c>
      <c r="T3" s="138" t="s">
        <v>6</v>
      </c>
    </row>
    <row r="4" spans="1:20" ht="15.75" customHeight="1">
      <c r="A4" s="155" t="s">
        <v>7</v>
      </c>
      <c r="B4" s="153"/>
      <c r="C4" s="153"/>
      <c r="D4" s="154"/>
      <c r="E4" s="18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138"/>
      <c r="T4" s="138"/>
    </row>
    <row r="5" spans="1:20" ht="53.25">
      <c r="A5" s="30" t="s">
        <v>19</v>
      </c>
      <c r="B5" s="17" t="s">
        <v>20</v>
      </c>
      <c r="C5" s="17" t="s">
        <v>21</v>
      </c>
      <c r="D5" s="17" t="s">
        <v>22</v>
      </c>
      <c r="E5" s="17" t="s">
        <v>23</v>
      </c>
      <c r="F5" s="31" t="s">
        <v>24</v>
      </c>
      <c r="G5" s="31" t="s">
        <v>25</v>
      </c>
      <c r="H5" s="31" t="s">
        <v>26</v>
      </c>
      <c r="I5" s="31" t="s">
        <v>27</v>
      </c>
      <c r="J5" s="31" t="s">
        <v>28</v>
      </c>
      <c r="K5" s="31" t="s">
        <v>29</v>
      </c>
      <c r="L5" s="31" t="s">
        <v>30</v>
      </c>
      <c r="M5" s="31" t="s">
        <v>31</v>
      </c>
      <c r="N5" s="31" t="s">
        <v>32</v>
      </c>
      <c r="O5" s="31" t="s">
        <v>33</v>
      </c>
      <c r="P5" s="31" t="s">
        <v>34</v>
      </c>
      <c r="Q5" s="17" t="s">
        <v>35</v>
      </c>
      <c r="R5" s="32" t="s">
        <v>163</v>
      </c>
      <c r="S5" s="138"/>
      <c r="T5" s="138"/>
    </row>
    <row r="6" spans="1:20" ht="14.25">
      <c r="A6" s="38" t="s">
        <v>148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84"/>
      <c r="R6" s="85"/>
      <c r="S6" s="83"/>
      <c r="T6" s="76"/>
    </row>
    <row r="7" spans="1:20" s="107" customFormat="1" ht="18">
      <c r="A7" s="96" t="s">
        <v>73</v>
      </c>
      <c r="B7" s="52" t="s">
        <v>74</v>
      </c>
      <c r="C7" s="53" t="s">
        <v>91</v>
      </c>
      <c r="D7" s="53" t="s">
        <v>68</v>
      </c>
      <c r="E7" s="97"/>
      <c r="F7" s="97">
        <v>139</v>
      </c>
      <c r="G7" s="97">
        <v>72</v>
      </c>
      <c r="H7" s="97"/>
      <c r="I7" s="97">
        <v>6</v>
      </c>
      <c r="J7" s="97">
        <v>8</v>
      </c>
      <c r="K7" s="97">
        <v>46</v>
      </c>
      <c r="L7" s="97">
        <v>16</v>
      </c>
      <c r="M7" s="97">
        <v>239</v>
      </c>
      <c r="N7" s="97"/>
      <c r="O7" s="97"/>
      <c r="P7" s="98"/>
      <c r="Q7" s="99">
        <f>SUM(F7:O7)</f>
        <v>526</v>
      </c>
      <c r="R7" s="100">
        <v>1</v>
      </c>
      <c r="S7" s="106"/>
      <c r="T7" s="103"/>
    </row>
    <row r="8" spans="1:20" s="107" customFormat="1" ht="18">
      <c r="A8" s="96" t="s">
        <v>138</v>
      </c>
      <c r="B8" s="52" t="s">
        <v>139</v>
      </c>
      <c r="C8" s="53" t="s">
        <v>140</v>
      </c>
      <c r="D8" s="53" t="s">
        <v>52</v>
      </c>
      <c r="E8" s="97"/>
      <c r="F8" s="97">
        <v>146</v>
      </c>
      <c r="G8" s="97">
        <v>135</v>
      </c>
      <c r="H8" s="97"/>
      <c r="I8" s="97">
        <v>18</v>
      </c>
      <c r="J8" s="97">
        <v>8</v>
      </c>
      <c r="K8" s="97">
        <v>6</v>
      </c>
      <c r="L8" s="97">
        <v>346</v>
      </c>
      <c r="M8" s="97">
        <v>18</v>
      </c>
      <c r="N8" s="97"/>
      <c r="O8" s="97"/>
      <c r="P8" s="98"/>
      <c r="Q8" s="99">
        <f>SUM(F8:O8)</f>
        <v>677</v>
      </c>
      <c r="R8" s="100">
        <v>2</v>
      </c>
      <c r="S8" s="106"/>
      <c r="T8" s="103"/>
    </row>
    <row r="9" spans="1:20" s="107" customFormat="1" ht="18" customHeight="1">
      <c r="A9" s="96" t="s">
        <v>107</v>
      </c>
      <c r="B9" s="52" t="s">
        <v>108</v>
      </c>
      <c r="C9" s="53" t="s">
        <v>109</v>
      </c>
      <c r="D9" s="53" t="s">
        <v>68</v>
      </c>
      <c r="E9" s="97"/>
      <c r="F9" s="97">
        <v>372</v>
      </c>
      <c r="G9" s="97">
        <v>66</v>
      </c>
      <c r="H9" s="97"/>
      <c r="I9" s="97">
        <v>36</v>
      </c>
      <c r="J9" s="97">
        <v>28</v>
      </c>
      <c r="K9" s="97">
        <v>69</v>
      </c>
      <c r="L9" s="97">
        <v>148</v>
      </c>
      <c r="M9" s="97">
        <v>258</v>
      </c>
      <c r="N9" s="97"/>
      <c r="O9" s="97"/>
      <c r="P9" s="98"/>
      <c r="Q9" s="99">
        <f>SUM(F9:O9)</f>
        <v>977</v>
      </c>
      <c r="R9" s="100">
        <v>3</v>
      </c>
      <c r="S9" s="106"/>
      <c r="T9" s="103"/>
    </row>
    <row r="10" spans="1:20" s="107" customFormat="1" ht="18">
      <c r="A10" s="96" t="s">
        <v>104</v>
      </c>
      <c r="B10" s="52" t="s">
        <v>105</v>
      </c>
      <c r="C10" s="53" t="s">
        <v>106</v>
      </c>
      <c r="D10" s="53" t="s">
        <v>52</v>
      </c>
      <c r="E10" s="97"/>
      <c r="F10" s="97">
        <v>460</v>
      </c>
      <c r="G10" s="97">
        <v>520</v>
      </c>
      <c r="H10" s="97"/>
      <c r="I10" s="108">
        <v>0</v>
      </c>
      <c r="J10" s="108">
        <v>0</v>
      </c>
      <c r="K10" s="97">
        <v>40</v>
      </c>
      <c r="L10" s="97">
        <v>296</v>
      </c>
      <c r="M10" s="108">
        <v>47</v>
      </c>
      <c r="N10" s="108"/>
      <c r="O10" s="108"/>
      <c r="P10" s="109"/>
      <c r="Q10" s="99">
        <f>SUM(F10:O10)</f>
        <v>1363</v>
      </c>
      <c r="R10" s="100">
        <v>4</v>
      </c>
      <c r="S10" s="106"/>
      <c r="T10" s="103"/>
    </row>
    <row r="11" spans="1:20" s="132" customFormat="1" ht="14.25">
      <c r="A11" s="127" t="s">
        <v>59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8"/>
      <c r="R11" s="129"/>
      <c r="S11" s="130"/>
      <c r="T11" s="131"/>
    </row>
    <row r="12" spans="1:20" s="107" customFormat="1" ht="18">
      <c r="A12" s="96" t="s">
        <v>98</v>
      </c>
      <c r="B12" s="52" t="s">
        <v>64</v>
      </c>
      <c r="C12" s="53" t="s">
        <v>154</v>
      </c>
      <c r="D12" s="53" t="s">
        <v>68</v>
      </c>
      <c r="E12" s="97"/>
      <c r="F12" s="97">
        <v>8</v>
      </c>
      <c r="G12" s="97">
        <v>18</v>
      </c>
      <c r="H12" s="97"/>
      <c r="I12" s="108">
        <v>12</v>
      </c>
      <c r="J12" s="108">
        <v>120</v>
      </c>
      <c r="K12" s="110"/>
      <c r="L12" s="110">
        <v>24</v>
      </c>
      <c r="M12" s="108">
        <v>6</v>
      </c>
      <c r="N12" s="108"/>
      <c r="O12" s="97"/>
      <c r="P12" s="98"/>
      <c r="Q12" s="99">
        <f aca="true" t="shared" si="0" ref="Q12:Q20">SUM(F12:O12)</f>
        <v>188</v>
      </c>
      <c r="R12" s="100">
        <v>1</v>
      </c>
      <c r="S12" s="106"/>
      <c r="T12" s="103"/>
    </row>
    <row r="13" spans="1:20" s="107" customFormat="1" ht="18" customHeight="1">
      <c r="A13" s="96" t="s">
        <v>84</v>
      </c>
      <c r="B13" s="52" t="s">
        <v>85</v>
      </c>
      <c r="C13" s="53" t="s">
        <v>86</v>
      </c>
      <c r="D13" s="53" t="s">
        <v>68</v>
      </c>
      <c r="E13" s="97"/>
      <c r="F13" s="97">
        <v>16</v>
      </c>
      <c r="G13" s="97">
        <v>24</v>
      </c>
      <c r="H13" s="97"/>
      <c r="I13" s="97">
        <v>20</v>
      </c>
      <c r="J13" s="97">
        <v>50</v>
      </c>
      <c r="K13" s="97"/>
      <c r="L13" s="97">
        <v>186</v>
      </c>
      <c r="M13" s="97">
        <v>18</v>
      </c>
      <c r="N13" s="97"/>
      <c r="O13" s="97"/>
      <c r="P13" s="98"/>
      <c r="Q13" s="99">
        <f t="shared" si="0"/>
        <v>314</v>
      </c>
      <c r="R13" s="100">
        <v>2</v>
      </c>
      <c r="S13" s="106"/>
      <c r="T13" s="103"/>
    </row>
    <row r="14" spans="1:20" s="107" customFormat="1" ht="18" customHeight="1">
      <c r="A14" s="96" t="s">
        <v>81</v>
      </c>
      <c r="B14" s="52" t="s">
        <v>78</v>
      </c>
      <c r="C14" s="53" t="s">
        <v>87</v>
      </c>
      <c r="D14" s="53" t="s">
        <v>68</v>
      </c>
      <c r="E14" s="97"/>
      <c r="F14" s="97">
        <v>94</v>
      </c>
      <c r="G14" s="97">
        <v>39</v>
      </c>
      <c r="H14" s="97"/>
      <c r="I14" s="108">
        <v>160</v>
      </c>
      <c r="J14" s="108">
        <v>54</v>
      </c>
      <c r="K14" s="110"/>
      <c r="L14" s="110">
        <v>72</v>
      </c>
      <c r="M14" s="108">
        <v>72</v>
      </c>
      <c r="N14" s="108"/>
      <c r="O14" s="97"/>
      <c r="P14" s="98"/>
      <c r="Q14" s="99">
        <f t="shared" si="0"/>
        <v>491</v>
      </c>
      <c r="R14" s="100">
        <v>3</v>
      </c>
      <c r="S14" s="106"/>
      <c r="T14" s="103"/>
    </row>
    <row r="15" spans="1:20" s="107" customFormat="1" ht="18">
      <c r="A15" s="96" t="s">
        <v>122</v>
      </c>
      <c r="B15" s="52" t="s">
        <v>123</v>
      </c>
      <c r="C15" s="53" t="s">
        <v>124</v>
      </c>
      <c r="D15" s="53" t="s">
        <v>65</v>
      </c>
      <c r="E15" s="97"/>
      <c r="F15" s="97">
        <v>38</v>
      </c>
      <c r="G15" s="97">
        <v>51</v>
      </c>
      <c r="H15" s="97"/>
      <c r="I15" s="108">
        <v>494</v>
      </c>
      <c r="J15" s="108">
        <v>74</v>
      </c>
      <c r="K15" s="110"/>
      <c r="L15" s="110">
        <v>294</v>
      </c>
      <c r="M15" s="108">
        <v>30</v>
      </c>
      <c r="N15" s="108"/>
      <c r="O15" s="97"/>
      <c r="P15" s="98"/>
      <c r="Q15" s="99">
        <f t="shared" si="0"/>
        <v>981</v>
      </c>
      <c r="R15" s="100">
        <v>4</v>
      </c>
      <c r="S15" s="106"/>
      <c r="T15" s="103"/>
    </row>
    <row r="16" spans="1:20" s="107" customFormat="1" ht="18">
      <c r="A16" s="96" t="s">
        <v>69</v>
      </c>
      <c r="B16" s="52" t="s">
        <v>70</v>
      </c>
      <c r="C16" s="53" t="s">
        <v>90</v>
      </c>
      <c r="D16" s="53" t="s">
        <v>68</v>
      </c>
      <c r="E16" s="97"/>
      <c r="F16" s="97">
        <v>34</v>
      </c>
      <c r="G16" s="97">
        <v>346</v>
      </c>
      <c r="H16" s="97"/>
      <c r="I16" s="97">
        <v>286</v>
      </c>
      <c r="J16" s="97">
        <v>40</v>
      </c>
      <c r="K16" s="97"/>
      <c r="L16" s="97">
        <v>136</v>
      </c>
      <c r="M16" s="97">
        <v>175</v>
      </c>
      <c r="N16" s="97"/>
      <c r="O16" s="97"/>
      <c r="P16" s="98"/>
      <c r="Q16" s="99">
        <f t="shared" si="0"/>
        <v>1017</v>
      </c>
      <c r="R16" s="100">
        <v>5</v>
      </c>
      <c r="S16" s="106"/>
      <c r="T16" s="103"/>
    </row>
    <row r="17" spans="1:20" s="107" customFormat="1" ht="18">
      <c r="A17" s="96" t="s">
        <v>149</v>
      </c>
      <c r="B17" s="52" t="s">
        <v>150</v>
      </c>
      <c r="C17" s="53" t="s">
        <v>151</v>
      </c>
      <c r="D17" s="53" t="s">
        <v>137</v>
      </c>
      <c r="E17" s="97"/>
      <c r="F17" s="97">
        <v>222</v>
      </c>
      <c r="G17" s="97">
        <v>87</v>
      </c>
      <c r="H17" s="97"/>
      <c r="I17" s="108">
        <v>254</v>
      </c>
      <c r="J17" s="108">
        <v>80</v>
      </c>
      <c r="K17" s="97"/>
      <c r="L17" s="97">
        <v>34</v>
      </c>
      <c r="M17" s="108">
        <v>403</v>
      </c>
      <c r="N17" s="108"/>
      <c r="O17" s="108"/>
      <c r="P17" s="109"/>
      <c r="Q17" s="99">
        <f t="shared" si="0"/>
        <v>1080</v>
      </c>
      <c r="R17" s="100">
        <v>6</v>
      </c>
      <c r="S17" s="106"/>
      <c r="T17" s="103"/>
    </row>
    <row r="18" spans="1:20" s="107" customFormat="1" ht="18">
      <c r="A18" s="96" t="s">
        <v>77</v>
      </c>
      <c r="B18" s="52" t="s">
        <v>78</v>
      </c>
      <c r="C18" s="53" t="s">
        <v>89</v>
      </c>
      <c r="D18" s="53" t="s">
        <v>68</v>
      </c>
      <c r="E18" s="97"/>
      <c r="F18" s="97">
        <v>248</v>
      </c>
      <c r="G18" s="97">
        <v>46</v>
      </c>
      <c r="H18" s="97"/>
      <c r="I18" s="108">
        <v>219</v>
      </c>
      <c r="J18" s="108">
        <v>226</v>
      </c>
      <c r="K18" s="97"/>
      <c r="L18" s="97">
        <v>466</v>
      </c>
      <c r="M18" s="108">
        <v>144</v>
      </c>
      <c r="N18" s="108"/>
      <c r="O18" s="108"/>
      <c r="P18" s="109"/>
      <c r="Q18" s="99">
        <f t="shared" si="0"/>
        <v>1349</v>
      </c>
      <c r="R18" s="100">
        <v>7</v>
      </c>
      <c r="S18" s="106"/>
      <c r="T18" s="103"/>
    </row>
    <row r="19" spans="1:20" s="107" customFormat="1" ht="18">
      <c r="A19" s="96" t="s">
        <v>99</v>
      </c>
      <c r="B19" s="52" t="s">
        <v>78</v>
      </c>
      <c r="C19" s="53" t="s">
        <v>100</v>
      </c>
      <c r="D19" s="53" t="s">
        <v>68</v>
      </c>
      <c r="E19" s="97"/>
      <c r="F19" s="97">
        <v>300</v>
      </c>
      <c r="G19" s="97">
        <v>46</v>
      </c>
      <c r="H19" s="97"/>
      <c r="I19" s="108">
        <v>124</v>
      </c>
      <c r="J19" s="108">
        <v>296</v>
      </c>
      <c r="K19" s="110"/>
      <c r="L19" s="110">
        <v>480</v>
      </c>
      <c r="M19" s="108">
        <v>132</v>
      </c>
      <c r="N19" s="108"/>
      <c r="O19" s="97"/>
      <c r="P19" s="98"/>
      <c r="Q19" s="99">
        <f t="shared" si="0"/>
        <v>1378</v>
      </c>
      <c r="R19" s="100">
        <v>8</v>
      </c>
      <c r="S19" s="106"/>
      <c r="T19" s="103"/>
    </row>
    <row r="20" spans="1:20" s="107" customFormat="1" ht="18">
      <c r="A20" s="96" t="s">
        <v>79</v>
      </c>
      <c r="B20" s="52" t="s">
        <v>80</v>
      </c>
      <c r="C20" s="53" t="s">
        <v>88</v>
      </c>
      <c r="D20" s="53" t="s">
        <v>68</v>
      </c>
      <c r="E20" s="97"/>
      <c r="F20" s="97">
        <v>332</v>
      </c>
      <c r="G20" s="97">
        <v>70</v>
      </c>
      <c r="H20" s="97"/>
      <c r="I20" s="97">
        <v>160</v>
      </c>
      <c r="J20" s="97">
        <v>320</v>
      </c>
      <c r="K20" s="97"/>
      <c r="L20" s="97">
        <v>114</v>
      </c>
      <c r="M20" s="97">
        <v>391</v>
      </c>
      <c r="N20" s="97"/>
      <c r="O20" s="97"/>
      <c r="P20" s="98"/>
      <c r="Q20" s="99">
        <f t="shared" si="0"/>
        <v>1387</v>
      </c>
      <c r="R20" s="100">
        <v>9</v>
      </c>
      <c r="S20" s="106"/>
      <c r="T20" s="103"/>
    </row>
    <row r="21" spans="1:20" ht="18">
      <c r="A21" s="88"/>
      <c r="B21" s="89"/>
      <c r="C21" s="90"/>
      <c r="D21" s="90"/>
      <c r="E21" s="91"/>
      <c r="F21" s="91"/>
      <c r="G21" s="91"/>
      <c r="H21" s="91"/>
      <c r="I21" s="92"/>
      <c r="J21" s="92"/>
      <c r="K21" s="93"/>
      <c r="L21" s="93"/>
      <c r="M21" s="92"/>
      <c r="N21" s="92"/>
      <c r="O21" s="91"/>
      <c r="P21" s="91"/>
      <c r="Q21" s="94"/>
      <c r="R21" s="95"/>
      <c r="S21" s="87"/>
      <c r="T21" s="86"/>
    </row>
  </sheetData>
  <sheetProtection/>
  <mergeCells count="5">
    <mergeCell ref="B1:D1"/>
    <mergeCell ref="B2:D2"/>
    <mergeCell ref="S3:S5"/>
    <mergeCell ref="T3:T5"/>
    <mergeCell ref="A4:D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SanBuild &amp; 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Шестопалов</dc:creator>
  <cp:keywords/>
  <dc:description/>
  <cp:lastModifiedBy>Oleg</cp:lastModifiedBy>
  <cp:lastPrinted>2013-07-14T10:30:59Z</cp:lastPrinted>
  <dcterms:created xsi:type="dcterms:W3CDTF">2012-09-09T19:54:00Z</dcterms:created>
  <dcterms:modified xsi:type="dcterms:W3CDTF">2013-07-14T20:53:56Z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