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80" windowHeight="8580" tabRatio="743" activeTab="5"/>
  </bookViews>
  <sheets>
    <sheet name="СУ-1" sheetId="23" r:id="rId1"/>
    <sheet name="СУ-2" sheetId="24" r:id="rId2"/>
    <sheet name="СУ-3" sheetId="25" r:id="rId3"/>
    <sheet name="СУ-4" sheetId="26" r:id="rId4"/>
    <sheet name="СУ-5" sheetId="27" r:id="rId5"/>
    <sheet name="Итог_личн" sheetId="28" r:id="rId6"/>
    <sheet name="Итог_команды" sheetId="29" r:id="rId7"/>
  </sheets>
  <calcPr calcId="145621"/>
</workbook>
</file>

<file path=xl/calcChain.xml><?xml version="1.0" encoding="utf-8"?>
<calcChain xmlns="http://schemas.openxmlformats.org/spreadsheetml/2006/main">
  <c r="J19" i="28" l="1"/>
  <c r="J18" i="28"/>
  <c r="J17" i="28"/>
  <c r="J16" i="28"/>
  <c r="J15" i="28"/>
  <c r="J14" i="28"/>
  <c r="J13" i="28"/>
  <c r="J12" i="28"/>
  <c r="J11" i="28"/>
  <c r="J10" i="28"/>
  <c r="J17" i="27"/>
  <c r="I17" i="27"/>
  <c r="H17" i="27"/>
  <c r="J16" i="27"/>
  <c r="I16" i="27"/>
  <c r="H16" i="27"/>
  <c r="J15" i="27"/>
  <c r="I15" i="27"/>
  <c r="H15" i="27"/>
  <c r="J14" i="27"/>
  <c r="I14" i="27"/>
  <c r="H14" i="27"/>
  <c r="J13" i="27"/>
  <c r="I13" i="27"/>
  <c r="H13" i="27"/>
  <c r="J12" i="27"/>
  <c r="I12" i="27"/>
  <c r="H12" i="27"/>
  <c r="J11" i="27"/>
  <c r="I11" i="27"/>
  <c r="H11" i="27"/>
  <c r="J10" i="27"/>
  <c r="I10" i="27"/>
  <c r="H10" i="27"/>
  <c r="J9" i="27"/>
  <c r="I9" i="27"/>
  <c r="H9" i="27"/>
  <c r="H8" i="27"/>
  <c r="J17" i="26"/>
  <c r="I17" i="26"/>
  <c r="H17" i="26"/>
  <c r="J16" i="26"/>
  <c r="I16" i="26"/>
  <c r="H16" i="26"/>
  <c r="J15" i="26"/>
  <c r="I15" i="26"/>
  <c r="H15" i="26"/>
  <c r="J14" i="26"/>
  <c r="I14" i="26"/>
  <c r="H14" i="26"/>
  <c r="J13" i="26"/>
  <c r="I13" i="26"/>
  <c r="H13" i="26"/>
  <c r="J12" i="26"/>
  <c r="I12" i="26"/>
  <c r="H12" i="26"/>
  <c r="J11" i="26"/>
  <c r="I11" i="26"/>
  <c r="H11" i="26"/>
  <c r="J10" i="26"/>
  <c r="I10" i="26"/>
  <c r="H10" i="26"/>
  <c r="J9" i="26"/>
  <c r="I9" i="26"/>
  <c r="H9" i="26"/>
  <c r="H8" i="26"/>
  <c r="J18" i="25"/>
  <c r="I18" i="25"/>
  <c r="H18" i="25"/>
  <c r="J17" i="25"/>
  <c r="I17" i="25"/>
  <c r="H17" i="25"/>
  <c r="J16" i="25"/>
  <c r="I16" i="25"/>
  <c r="H16" i="25"/>
  <c r="J15" i="25"/>
  <c r="I15" i="25"/>
  <c r="H15" i="25"/>
  <c r="J14" i="25"/>
  <c r="I14" i="25"/>
  <c r="H14" i="25"/>
  <c r="J13" i="25"/>
  <c r="I13" i="25"/>
  <c r="H13" i="25"/>
  <c r="J12" i="25"/>
  <c r="I12" i="25"/>
  <c r="H12" i="25"/>
  <c r="J11" i="25"/>
  <c r="I11" i="25"/>
  <c r="H11" i="25"/>
  <c r="J10" i="25"/>
  <c r="I10" i="25"/>
  <c r="H10" i="25"/>
  <c r="J9" i="25"/>
  <c r="I9" i="25"/>
  <c r="H9" i="25"/>
  <c r="H8" i="25"/>
  <c r="J11" i="24"/>
  <c r="I11" i="24"/>
  <c r="H11" i="24"/>
  <c r="J10" i="24"/>
  <c r="I10" i="24"/>
  <c r="H10" i="24"/>
  <c r="J9" i="24"/>
  <c r="I9" i="24"/>
  <c r="H9" i="24"/>
  <c r="H8" i="24"/>
  <c r="H19" i="23"/>
  <c r="I19" i="23"/>
  <c r="J19" i="23"/>
  <c r="H20" i="23"/>
  <c r="I20" i="23"/>
  <c r="J20" i="23"/>
  <c r="J18" i="23"/>
  <c r="I18" i="23"/>
  <c r="H18" i="23"/>
  <c r="J17" i="23"/>
  <c r="I17" i="23"/>
  <c r="H17" i="23"/>
  <c r="J16" i="23"/>
  <c r="I16" i="23"/>
  <c r="H16" i="23"/>
  <c r="J15" i="23"/>
  <c r="I15" i="23"/>
  <c r="H15" i="23"/>
  <c r="J14" i="23"/>
  <c r="I14" i="23"/>
  <c r="H14" i="23"/>
  <c r="J13" i="23"/>
  <c r="I13" i="23"/>
  <c r="H13" i="23"/>
  <c r="J12" i="23"/>
  <c r="I12" i="23"/>
  <c r="H12" i="23"/>
  <c r="J11" i="23"/>
  <c r="I11" i="23"/>
  <c r="H11" i="23"/>
  <c r="J10" i="23"/>
  <c r="I10" i="23"/>
  <c r="H10" i="23"/>
  <c r="J9" i="23"/>
  <c r="I9" i="23"/>
  <c r="H9" i="23"/>
  <c r="H8" i="23"/>
  <c r="K11" i="28" l="1"/>
  <c r="K17" i="28"/>
  <c r="L15" i="28"/>
  <c r="L11" i="28"/>
  <c r="K13" i="28"/>
  <c r="K19" i="28"/>
  <c r="K15" i="28"/>
  <c r="L19" i="28"/>
  <c r="L12" i="28"/>
  <c r="L16" i="28"/>
  <c r="L13" i="28"/>
  <c r="L17" i="28"/>
  <c r="K12" i="28"/>
  <c r="K14" i="28"/>
  <c r="K16" i="28"/>
  <c r="K18" i="28"/>
  <c r="L14" i="28"/>
  <c r="L18" i="28"/>
</calcChain>
</file>

<file path=xl/sharedStrings.xml><?xml version="1.0" encoding="utf-8"?>
<sst xmlns="http://schemas.openxmlformats.org/spreadsheetml/2006/main" count="478" uniqueCount="102">
  <si>
    <t>Автомобиль</t>
  </si>
  <si>
    <t>Класс</t>
  </si>
  <si>
    <t>ГОЛОБОРОДЬКО Андрей
САУДАРГАС Гедиминас</t>
  </si>
  <si>
    <t>Subaru Impreza WRX STI</t>
  </si>
  <si>
    <t>Минск, Беларусь
Минск, Беларусь</t>
  </si>
  <si>
    <t>СЕМЕНЧУК Юрий
МЕЛЬНИЧЕНКО Михаил</t>
  </si>
  <si>
    <t>Гомель, Беларусь
Гомель, Беларусь</t>
  </si>
  <si>
    <t>Б-11</t>
  </si>
  <si>
    <t>ПУПЮС Вилмантас
РАЧАС Гедиминас</t>
  </si>
  <si>
    <t>Б-10</t>
  </si>
  <si>
    <t>VW Polo</t>
  </si>
  <si>
    <t>Opel Kadett</t>
  </si>
  <si>
    <t>ВАЗ 2108</t>
  </si>
  <si>
    <t>Subaru Impreza</t>
  </si>
  <si>
    <t>Наименование и состав команды</t>
  </si>
  <si>
    <t>Город, Страна</t>
  </si>
  <si>
    <t>СЕМЕНЧУК Юрий</t>
  </si>
  <si>
    <t>МЕЛЬНИЧЕНКО Михаил</t>
  </si>
  <si>
    <t>Ford Fiesta</t>
  </si>
  <si>
    <t>МУРЫЛЕВ Виталий</t>
  </si>
  <si>
    <t>АЛТУФЬЕВ Даниил
МИНКЕВИЧ Алексей</t>
  </si>
  <si>
    <t>Mitsubishi Lancer EVO IX</t>
  </si>
  <si>
    <t>Гомель, Беларусь
Минск, Беларусь</t>
  </si>
  <si>
    <t>Renault Megane</t>
  </si>
  <si>
    <t>Вильнюс, Литва
Кельме, Литва</t>
  </si>
  <si>
    <t>ЯКУНИН Виктор
КУПРИЕНКО Никита</t>
  </si>
  <si>
    <t>КРУПЕНЬКО Виталий</t>
  </si>
  <si>
    <t>ГОМЕЛЬСКАЯ ООС ДОСААФ</t>
  </si>
  <si>
    <t>Борисов, Беларусь
Вильнюс, Литва</t>
  </si>
  <si>
    <t>РУСЦ  ДОСААФ - II</t>
  </si>
  <si>
    <t>РУССКИХ Иван</t>
  </si>
  <si>
    <t>ЯКУНИН Виктор</t>
  </si>
  <si>
    <t>КУПРИЕНКО Никита</t>
  </si>
  <si>
    <t>РУССКИХ Иван
МУРЫЛЕВ Виталий</t>
  </si>
  <si>
    <t>Зачет</t>
  </si>
  <si>
    <t>ЯКИМАХО Дмитрий
ХОМЕНКО Юрий</t>
  </si>
  <si>
    <t>Citroen C2</t>
  </si>
  <si>
    <t>BMW М3</t>
  </si>
  <si>
    <t>ВАШКЕВИЧ Алексей
БЕЛОУС Александр</t>
  </si>
  <si>
    <t>06.09.2014, г.Лепель</t>
  </si>
  <si>
    <t>НЕ ОФИЦИАЛЬНО
ПРЕДВАРИТЕЛЬНО</t>
  </si>
  <si>
    <t>км</t>
  </si>
  <si>
    <t>грунт/гравий</t>
  </si>
  <si>
    <t>№ п/п</t>
  </si>
  <si>
    <t>Ст. №</t>
  </si>
  <si>
    <t>1 водитель</t>
  </si>
  <si>
    <t>Время СУ</t>
  </si>
  <si>
    <t>V ср.</t>
  </si>
  <si>
    <t>Отставание</t>
  </si>
  <si>
    <t>2 водитель</t>
  </si>
  <si>
    <t>от лидера</t>
  </si>
  <si>
    <t>от пред.</t>
  </si>
  <si>
    <t>**</t>
  </si>
  <si>
    <t>Руководитель гонки</t>
  </si>
  <si>
    <t>Ралли-спринт "ЛЕПЕЛЬ 2014"</t>
  </si>
  <si>
    <t>2 этап Открытого Кубка Республики 
Беларусь 2014 года по ралли-спринту</t>
  </si>
  <si>
    <t>А.Синицын</t>
  </si>
  <si>
    <t>Результаты СУ-1 "Валова Гора-1"</t>
  </si>
  <si>
    <t>Результаты СУ-2 "Окана-1"</t>
  </si>
  <si>
    <t>Результаты СУ-3 "Валова Гора-2"</t>
  </si>
  <si>
    <t>Результаты СУ-4 "Окана-2"</t>
  </si>
  <si>
    <t>Результаты СУ-5 "Валова Гора-3"</t>
  </si>
  <si>
    <t>Стартовало:</t>
  </si>
  <si>
    <t>Финишировало:</t>
  </si>
  <si>
    <t>1 Водитель 
2 Водитель</t>
  </si>
  <si>
    <t>Поз. в классе</t>
  </si>
  <si>
    <t>Пенали-зация</t>
  </si>
  <si>
    <t>Всего</t>
  </si>
  <si>
    <t>отставание</t>
  </si>
  <si>
    <t>***</t>
  </si>
  <si>
    <t>Дистанция общая - 145,5 км. Дистанция СУ - 51,3 км.</t>
  </si>
  <si>
    <t>ОБЩАЯ   КЛАССИФИКАЦИЯ</t>
  </si>
  <si>
    <t>поз. в
АБС</t>
  </si>
  <si>
    <t>ОФИЦИАЛЬНО</t>
  </si>
  <si>
    <t>ИТОГОВАЯ КЛАССИФИКАЦИЯ</t>
  </si>
  <si>
    <t>место</t>
  </si>
  <si>
    <t>Группа Класс</t>
  </si>
  <si>
    <t>Результат</t>
  </si>
  <si>
    <t>Место в классе</t>
  </si>
  <si>
    <t>Экипажа</t>
  </si>
  <si>
    <t>Команды</t>
  </si>
  <si>
    <t xml:space="preserve">Руководитель гонки </t>
  </si>
  <si>
    <t>2 этап открытого Кубка Республики 
Беларусь 2014 года по ралли-спринту</t>
  </si>
  <si>
    <t>Б-12</t>
  </si>
  <si>
    <t>СИНЕБОК Константин
ВИХРЕНКО Дмитрий</t>
  </si>
  <si>
    <t>ВЯЗОВИЧ Сергей
СПЛОШНОЙ Юрий</t>
  </si>
  <si>
    <t>Минск, Беларусь
Барановичи, Беларусь</t>
  </si>
  <si>
    <t>ШИМАКОВСКИЙ Анатолий
КОЗЛОВСКИЙ Валерий</t>
  </si>
  <si>
    <t>ЦЫГАНКОВ Андрей 
КРЕКТУН Алексей</t>
  </si>
  <si>
    <t>Mitsubishi Lancer EVO</t>
  </si>
  <si>
    <t>КРУПЕНЬКО Виталий
ЦВЕТКОВА Ольга</t>
  </si>
  <si>
    <t>ЦВЕТКОВА Ольга</t>
  </si>
  <si>
    <t>ПУПЮС Вилмантас</t>
  </si>
  <si>
    <t>РАЧАС Гедиминас</t>
  </si>
  <si>
    <t>BMW M3</t>
  </si>
  <si>
    <t>ВЯЗОВИЧ Сергей</t>
  </si>
  <si>
    <t>СПЛОШНОЙ Юрий</t>
  </si>
  <si>
    <t>дорожный режим</t>
  </si>
  <si>
    <t>сход (вылет с трассы)</t>
  </si>
  <si>
    <t>сход (СУ-2)</t>
  </si>
  <si>
    <t>сход (СУ-4)</t>
  </si>
  <si>
    <t>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</si>
</sst>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"/>
    <numFmt numFmtId="166" formatCode="h:mm:ss.0"/>
    <numFmt numFmtId="167" formatCode="h:mm:ss;0"/>
  </numFmts>
  <fonts count="30" x14ac:knownFonts="1">
    <font>
      <sz val="10"/>
      <name val="Lucida Sans Unicode"/>
      <family val="2"/>
      <charset val="204"/>
    </font>
    <font>
      <sz val="10"/>
      <name val="Microsoft Sans Serif"/>
      <family val="2"/>
      <charset val="204"/>
    </font>
    <font>
      <sz val="10"/>
      <color indexed="8"/>
      <name val="Microsoft Sans Serif"/>
      <family val="2"/>
      <charset val="204"/>
    </font>
    <font>
      <sz val="14"/>
      <name val="Palatino Linotype"/>
      <family val="1"/>
      <charset val="204"/>
    </font>
    <font>
      <b/>
      <sz val="12"/>
      <name val="Microsoft Sans Serif"/>
      <family val="2"/>
      <charset val="204"/>
    </font>
    <font>
      <sz val="18"/>
      <name val="Palatino Linotype"/>
      <family val="1"/>
      <charset val="204"/>
    </font>
    <font>
      <b/>
      <u/>
      <sz val="10"/>
      <name val="Microsoft Sans Serif"/>
      <family val="2"/>
      <charset val="204"/>
    </font>
    <font>
      <b/>
      <sz val="10"/>
      <name val="Microsoft Sans Serif"/>
      <family val="2"/>
      <charset val="204"/>
    </font>
    <font>
      <sz val="9"/>
      <name val="Microsoft Sans Serif"/>
      <family val="2"/>
      <charset val="204"/>
    </font>
    <font>
      <b/>
      <sz val="20"/>
      <name val="Times New Roman"/>
      <family val="1"/>
      <charset val="204"/>
    </font>
    <font>
      <sz val="12"/>
      <name val="Microsoft Sans Serif"/>
      <family val="2"/>
      <charset val="204"/>
    </font>
    <font>
      <sz val="8"/>
      <name val="Microsoft Sans Serif"/>
      <family val="2"/>
      <charset val="204"/>
    </font>
    <font>
      <sz val="12"/>
      <name val="Palatino Linotype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i/>
      <sz val="10"/>
      <color indexed="8"/>
      <name val="Microsoft Sans Serif"/>
      <family val="2"/>
      <charset val="204"/>
    </font>
    <font>
      <sz val="16"/>
      <color indexed="8"/>
      <name val="Microsoft Sans Serif"/>
      <family val="2"/>
      <charset val="204"/>
    </font>
    <font>
      <b/>
      <sz val="12"/>
      <color indexed="8"/>
      <name val="Microsoft Sans Serif"/>
      <family val="2"/>
      <charset val="204"/>
    </font>
    <font>
      <sz val="8"/>
      <color indexed="8"/>
      <name val="Microsoft Sans Serif"/>
      <family val="2"/>
      <charset val="204"/>
    </font>
    <font>
      <i/>
      <sz val="8"/>
      <name val="Microsoft Sans Serif"/>
      <family val="2"/>
      <charset val="204"/>
    </font>
    <font>
      <sz val="16"/>
      <name val="Palatino Linotype"/>
      <family val="1"/>
      <charset val="204"/>
    </font>
    <font>
      <sz val="10"/>
      <name val="Palatino Linotype"/>
      <family val="1"/>
      <charset val="204"/>
    </font>
    <font>
      <i/>
      <sz val="9"/>
      <name val="Microsoft Sans Serif"/>
      <family val="2"/>
      <charset val="204"/>
    </font>
    <font>
      <sz val="12"/>
      <name val="Franklin Gothic Book"/>
      <family val="2"/>
      <charset val="204"/>
    </font>
    <font>
      <b/>
      <i/>
      <sz val="8"/>
      <name val="Microsoft Sans Serif"/>
      <family val="2"/>
      <charset val="204"/>
    </font>
    <font>
      <sz val="9"/>
      <color indexed="8"/>
      <name val="Microsoft Sans Serif"/>
      <family val="2"/>
      <charset val="204"/>
    </font>
    <font>
      <sz val="16"/>
      <name val="Microsoft Sans Serif"/>
      <family val="2"/>
      <charset val="204"/>
    </font>
    <font>
      <b/>
      <u/>
      <sz val="9"/>
      <name val="Microsoft Sans Serif"/>
      <family val="2"/>
      <charset val="204"/>
    </font>
    <font>
      <sz val="18"/>
      <name val="Microsoft Sans Serif"/>
      <family val="2"/>
      <charset val="204"/>
    </font>
    <font>
      <b/>
      <sz val="9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right" vertical="center"/>
    </xf>
    <xf numFmtId="0" fontId="1" fillId="0" borderId="0" xfId="0" applyFont="1" applyAlignme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ill="1"/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1" fillId="0" borderId="0" xfId="0" applyFont="1"/>
    <xf numFmtId="0" fontId="9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2" fontId="17" fillId="2" borderId="9" xfId="0" applyNumberFormat="1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 vertical="top"/>
    </xf>
    <xf numFmtId="0" fontId="18" fillId="2" borderId="3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top" wrapText="1"/>
    </xf>
    <xf numFmtId="1" fontId="4" fillId="0" borderId="31" xfId="0" applyNumberFormat="1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center" vertical="top" wrapText="1"/>
    </xf>
    <xf numFmtId="47" fontId="1" fillId="0" borderId="39" xfId="0" applyNumberFormat="1" applyFont="1" applyBorder="1" applyAlignment="1">
      <alignment horizontal="center" vertical="top" wrapText="1"/>
    </xf>
    <xf numFmtId="165" fontId="1" fillId="0" borderId="39" xfId="0" applyNumberFormat="1" applyFont="1" applyBorder="1" applyAlignment="1">
      <alignment horizontal="center" vertical="top"/>
    </xf>
    <xf numFmtId="45" fontId="1" fillId="0" borderId="40" xfId="0" applyNumberFormat="1" applyFont="1" applyBorder="1" applyAlignment="1">
      <alignment horizontal="center" vertical="top" wrapText="1"/>
    </xf>
    <xf numFmtId="45" fontId="1" fillId="0" borderId="32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7" fontId="1" fillId="0" borderId="36" xfId="0" applyNumberFormat="1" applyFont="1" applyBorder="1" applyAlignment="1">
      <alignment horizontal="center" vertical="top" wrapText="1"/>
    </xf>
    <xf numFmtId="165" fontId="1" fillId="0" borderId="41" xfId="0" applyNumberFormat="1" applyFont="1" applyBorder="1" applyAlignment="1">
      <alignment horizontal="center" vertical="top"/>
    </xf>
    <xf numFmtId="47" fontId="1" fillId="0" borderId="2" xfId="0" applyNumberFormat="1" applyFont="1" applyBorder="1" applyAlignment="1">
      <alignment horizontal="center" vertical="top" wrapText="1"/>
    </xf>
    <xf numFmtId="47" fontId="1" fillId="0" borderId="42" xfId="0" applyNumberFormat="1" applyFont="1" applyBorder="1" applyAlignment="1">
      <alignment horizontal="center" vertical="top" wrapText="1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1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/>
    </xf>
    <xf numFmtId="0" fontId="25" fillId="2" borderId="8" xfId="0" applyFont="1" applyFill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5" fillId="2" borderId="8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6" fontId="8" fillId="0" borderId="8" xfId="0" applyNumberFormat="1" applyFont="1" applyBorder="1" applyAlignment="1">
      <alignment horizontal="center" vertical="top" wrapText="1"/>
    </xf>
    <xf numFmtId="45" fontId="8" fillId="0" borderId="8" xfId="0" applyNumberFormat="1" applyFont="1" applyBorder="1" applyAlignment="1">
      <alignment horizontal="center" vertical="top" wrapText="1"/>
    </xf>
    <xf numFmtId="166" fontId="1" fillId="0" borderId="44" xfId="0" applyNumberFormat="1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center" vertical="top" wrapText="1"/>
    </xf>
    <xf numFmtId="167" fontId="1" fillId="0" borderId="11" xfId="0" applyNumberFormat="1" applyFont="1" applyBorder="1" applyAlignment="1">
      <alignment horizontal="center" vertical="top" wrapText="1"/>
    </xf>
    <xf numFmtId="1" fontId="24" fillId="0" borderId="47" xfId="0" applyNumberFormat="1" applyFont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45" fontId="8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6" fontId="8" fillId="0" borderId="42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23" fillId="0" borderId="0" xfId="0" applyFont="1"/>
    <xf numFmtId="164" fontId="10" fillId="0" borderId="4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7" fillId="2" borderId="12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3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1" fillId="0" borderId="4" xfId="0" applyFont="1" applyBorder="1"/>
    <xf numFmtId="0" fontId="20" fillId="2" borderId="0" xfId="0" applyFont="1" applyFill="1" applyAlignment="1">
      <alignment vertical="center" wrapText="1"/>
    </xf>
    <xf numFmtId="0" fontId="19" fillId="0" borderId="41" xfId="0" applyFont="1" applyBorder="1" applyAlignment="1">
      <alignment horizontal="center" vertical="top" wrapText="1"/>
    </xf>
    <xf numFmtId="0" fontId="19" fillId="0" borderId="54" xfId="0" applyFont="1" applyBorder="1" applyAlignment="1">
      <alignment horizontal="center" vertical="top" wrapText="1"/>
    </xf>
    <xf numFmtId="1" fontId="4" fillId="0" borderId="34" xfId="0" applyNumberFormat="1" applyFont="1" applyBorder="1" applyAlignment="1">
      <alignment horizontal="center" vertical="top"/>
    </xf>
    <xf numFmtId="0" fontId="8" fillId="0" borderId="46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7" fillId="2" borderId="9" xfId="0" applyFont="1" applyFill="1" applyBorder="1" applyAlignment="1">
      <alignment vertical="center"/>
    </xf>
    <xf numFmtId="1" fontId="24" fillId="0" borderId="31" xfId="0" applyNumberFormat="1" applyFont="1" applyBorder="1" applyAlignment="1">
      <alignment horizontal="center" vertical="top" wrapText="1"/>
    </xf>
    <xf numFmtId="1" fontId="2" fillId="2" borderId="37" xfId="0" applyNumberFormat="1" applyFont="1" applyFill="1" applyBorder="1" applyAlignment="1">
      <alignment horizontal="center" vertical="top"/>
    </xf>
    <xf numFmtId="0" fontId="25" fillId="2" borderId="37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5" fillId="2" borderId="37" xfId="0" applyFont="1" applyFill="1" applyBorder="1" applyAlignment="1">
      <alignment horizontal="center" vertical="top" wrapText="1"/>
    </xf>
    <xf numFmtId="1" fontId="24" fillId="0" borderId="34" xfId="0" applyNumberFormat="1" applyFont="1" applyBorder="1" applyAlignment="1">
      <alignment horizontal="center" vertical="top" wrapText="1"/>
    </xf>
    <xf numFmtId="1" fontId="2" fillId="2" borderId="46" xfId="0" applyNumberFormat="1" applyFont="1" applyFill="1" applyBorder="1" applyAlignment="1">
      <alignment horizontal="center" vertical="top"/>
    </xf>
    <xf numFmtId="0" fontId="25" fillId="2" borderId="46" xfId="0" applyFont="1" applyFill="1" applyBorder="1" applyAlignment="1">
      <alignment horizontal="left" vertical="top" wrapText="1"/>
    </xf>
    <xf numFmtId="0" fontId="25" fillId="0" borderId="46" xfId="0" applyFont="1" applyBorder="1" applyAlignment="1">
      <alignment horizontal="left" vertical="top" wrapText="1"/>
    </xf>
    <xf numFmtId="0" fontId="25" fillId="2" borderId="46" xfId="0" applyFont="1" applyFill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166" fontId="8" fillId="0" borderId="46" xfId="0" applyNumberFormat="1" applyFont="1" applyBorder="1" applyAlignment="1">
      <alignment horizontal="center" vertical="top" wrapText="1"/>
    </xf>
    <xf numFmtId="45" fontId="8" fillId="0" borderId="46" xfId="0" applyNumberFormat="1" applyFont="1" applyBorder="1" applyAlignment="1">
      <alignment horizontal="center" vertical="top" wrapText="1"/>
    </xf>
    <xf numFmtId="166" fontId="1" fillId="0" borderId="46" xfId="0" applyNumberFormat="1" applyFont="1" applyBorder="1" applyAlignment="1">
      <alignment horizontal="center" vertical="top" wrapText="1"/>
    </xf>
    <xf numFmtId="166" fontId="8" fillId="0" borderId="35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right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4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 wrapText="1"/>
    </xf>
    <xf numFmtId="49" fontId="15" fillId="2" borderId="2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18" xfId="0" applyNumberFormat="1" applyFont="1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49" fontId="16" fillId="2" borderId="12" xfId="0" applyNumberFormat="1" applyFont="1" applyFill="1" applyBorder="1" applyAlignment="1">
      <alignment horizontal="center" vertical="center" wrapText="1"/>
    </xf>
    <xf numFmtId="49" fontId="16" fillId="2" borderId="17" xfId="0" applyNumberFormat="1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49" fontId="16" fillId="2" borderId="18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1" fontId="18" fillId="2" borderId="28" xfId="0" applyNumberFormat="1" applyFont="1" applyFill="1" applyBorder="1" applyAlignment="1">
      <alignment horizontal="center" vertical="center" wrapText="1"/>
    </xf>
    <xf numFmtId="0" fontId="18" fillId="2" borderId="33" xfId="0" applyFont="1" applyFill="1" applyBorder="1"/>
    <xf numFmtId="1" fontId="18" fillId="2" borderId="10" xfId="0" applyNumberFormat="1" applyFont="1" applyFill="1" applyBorder="1" applyAlignment="1">
      <alignment horizontal="center" vertical="center" wrapText="1"/>
    </xf>
    <xf numFmtId="1" fontId="18" fillId="2" borderId="5" xfId="0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47" fontId="1" fillId="0" borderId="53" xfId="0" applyNumberFormat="1" applyFont="1" applyBorder="1" applyAlignment="1">
      <alignment horizontal="center" vertical="top" wrapText="1"/>
    </xf>
    <xf numFmtId="47" fontId="1" fillId="0" borderId="3" xfId="0" applyNumberFormat="1" applyFont="1" applyBorder="1" applyAlignment="1">
      <alignment horizontal="center" vertical="top" wrapText="1"/>
    </xf>
    <xf numFmtId="47" fontId="1" fillId="0" borderId="52" xfId="0" applyNumberFormat="1" applyFont="1" applyBorder="1" applyAlignment="1">
      <alignment horizontal="center" vertical="top" wrapText="1"/>
    </xf>
    <xf numFmtId="47" fontId="1" fillId="0" borderId="59" xfId="0" applyNumberFormat="1" applyFont="1" applyBorder="1" applyAlignment="1">
      <alignment horizontal="center" vertical="top" wrapText="1"/>
    </xf>
    <xf numFmtId="47" fontId="1" fillId="0" borderId="60" xfId="0" applyNumberFormat="1" applyFont="1" applyBorder="1" applyAlignment="1">
      <alignment horizontal="center" vertical="top" wrapText="1"/>
    </xf>
    <xf numFmtId="47" fontId="1" fillId="0" borderId="61" xfId="0" applyNumberFormat="1" applyFont="1" applyBorder="1" applyAlignment="1">
      <alignment horizontal="center" vertical="top" wrapText="1"/>
    </xf>
    <xf numFmtId="47" fontId="1" fillId="0" borderId="55" xfId="0" applyNumberFormat="1" applyFont="1" applyBorder="1" applyAlignment="1">
      <alignment horizontal="center" vertical="top" wrapText="1"/>
    </xf>
    <xf numFmtId="47" fontId="1" fillId="0" borderId="56" xfId="0" applyNumberFormat="1" applyFont="1" applyBorder="1" applyAlignment="1">
      <alignment horizontal="center" vertical="top" wrapText="1"/>
    </xf>
    <xf numFmtId="47" fontId="1" fillId="0" borderId="57" xfId="0" applyNumberFormat="1" applyFont="1" applyBorder="1" applyAlignment="1">
      <alignment horizontal="center" vertical="top" wrapText="1"/>
    </xf>
    <xf numFmtId="0" fontId="11" fillId="0" borderId="44" xfId="0" applyFont="1" applyBorder="1" applyAlignment="1">
      <alignment vertical="center" wrapText="1"/>
    </xf>
    <xf numFmtId="0" fontId="11" fillId="0" borderId="46" xfId="0" applyFont="1" applyBorder="1" applyAlignment="1">
      <alignment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indent="1"/>
    </xf>
    <xf numFmtId="0" fontId="7" fillId="0" borderId="19" xfId="0" applyFont="1" applyFill="1" applyBorder="1" applyAlignment="1">
      <alignment horizontal="left" vertical="center" indent="1"/>
    </xf>
    <xf numFmtId="0" fontId="7" fillId="0" borderId="43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 indent="1"/>
    </xf>
    <xf numFmtId="0" fontId="1" fillId="0" borderId="4" xfId="0" applyFont="1" applyFill="1" applyBorder="1" applyAlignment="1">
      <alignment horizontal="right" vertical="center" inden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166" fontId="8" fillId="0" borderId="38" xfId="0" applyNumberFormat="1" applyFont="1" applyBorder="1" applyAlignment="1">
      <alignment horizontal="center" vertical="top" wrapText="1"/>
    </xf>
    <xf numFmtId="166" fontId="8" fillId="0" borderId="56" xfId="0" applyNumberFormat="1" applyFont="1" applyBorder="1" applyAlignment="1">
      <alignment horizontal="center" vertical="top" wrapText="1"/>
    </xf>
    <xf numFmtId="166" fontId="8" fillId="0" borderId="57" xfId="0" applyNumberFormat="1" applyFont="1" applyBorder="1" applyAlignment="1">
      <alignment horizontal="center" vertical="top" wrapText="1"/>
    </xf>
    <xf numFmtId="166" fontId="8" fillId="0" borderId="20" xfId="0" applyNumberFormat="1" applyFont="1" applyBorder="1" applyAlignment="1">
      <alignment horizontal="center" vertical="top" wrapText="1"/>
    </xf>
    <xf numFmtId="166" fontId="8" fillId="0" borderId="3" xfId="0" applyNumberFormat="1" applyFont="1" applyBorder="1" applyAlignment="1">
      <alignment horizontal="center" vertical="top" wrapText="1"/>
    </xf>
    <xf numFmtId="166" fontId="8" fillId="0" borderId="52" xfId="0" applyNumberFormat="1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top"/>
    </xf>
    <xf numFmtId="1" fontId="26" fillId="0" borderId="21" xfId="0" applyNumberFormat="1" applyFont="1" applyBorder="1" applyAlignment="1">
      <alignment horizontal="center" vertical="top"/>
    </xf>
    <xf numFmtId="1" fontId="26" fillId="0" borderId="5" xfId="0" applyNumberFormat="1" applyFont="1" applyBorder="1" applyAlignment="1">
      <alignment horizontal="center" vertical="top"/>
    </xf>
    <xf numFmtId="0" fontId="28" fillId="2" borderId="1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 textRotation="90" wrapText="1"/>
    </xf>
    <xf numFmtId="1" fontId="11" fillId="0" borderId="5" xfId="0" applyNumberFormat="1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3</xdr:col>
      <xdr:colOff>74025</xdr:colOff>
      <xdr:row>2</xdr:row>
      <xdr:rowOff>72581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"/>
          <a:ext cx="2160000" cy="1006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74025</xdr:colOff>
      <xdr:row>2</xdr:row>
      <xdr:rowOff>84998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0000" cy="10184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1550400</xdr:colOff>
      <xdr:row>2</xdr:row>
      <xdr:rowOff>84998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60000" cy="10184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7350</xdr:colOff>
      <xdr:row>2</xdr:row>
      <xdr:rowOff>97730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2160000" cy="1031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1550400</xdr:colOff>
      <xdr:row>2</xdr:row>
      <xdr:rowOff>97730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2160000" cy="10311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197850</xdr:colOff>
      <xdr:row>2</xdr:row>
      <xdr:rowOff>154876</xdr:rowOff>
    </xdr:to>
    <xdr:pic>
      <xdr:nvPicPr>
        <xdr:cNvPr id="3" name="Рисунок 2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0"/>
          <a:ext cx="2160000" cy="1031176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25</xdr:row>
      <xdr:rowOff>21574</xdr:rowOff>
    </xdr:from>
    <xdr:ext cx="1911627" cy="711495"/>
    <xdr:sp macro="" textlink="">
      <xdr:nvSpPr>
        <xdr:cNvPr id="4" name="TextBox 3"/>
        <xdr:cNvSpPr txBox="1"/>
      </xdr:nvSpPr>
      <xdr:spPr>
        <a:xfrm>
          <a:off x="752475" y="10079974"/>
          <a:ext cx="1911627" cy="711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Председатель</a:t>
          </a:r>
          <a:r>
            <a:rPr lang="ru-RU" sz="1100" baseline="0"/>
            <a:t> КСК</a:t>
          </a:r>
        </a:p>
        <a:p>
          <a:pPr algn="ctr"/>
          <a:r>
            <a:rPr lang="ru-RU" sz="1100" baseline="0"/>
            <a:t>П.Баглай</a:t>
          </a:r>
          <a:endParaRPr lang="ru-RU" sz="1100"/>
        </a:p>
      </xdr:txBody>
    </xdr:sp>
    <xdr:clientData/>
  </xdr:oneCellAnchor>
  <xdr:oneCellAnchor>
    <xdr:from>
      <xdr:col>6</xdr:col>
      <xdr:colOff>484526</xdr:colOff>
      <xdr:row>25</xdr:row>
      <xdr:rowOff>0</xdr:rowOff>
    </xdr:from>
    <xdr:ext cx="1871870" cy="654758"/>
    <xdr:sp macro="" textlink="">
      <xdr:nvSpPr>
        <xdr:cNvPr id="5" name="TextBox 4"/>
        <xdr:cNvSpPr txBox="1"/>
      </xdr:nvSpPr>
      <xdr:spPr>
        <a:xfrm>
          <a:off x="5494676" y="10058400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В.Лукашик</a:t>
          </a:r>
          <a:endParaRPr lang="ru-RU" sz="1100"/>
        </a:p>
      </xdr:txBody>
    </xdr:sp>
    <xdr:clientData/>
  </xdr:oneCellAnchor>
  <xdr:oneCellAnchor>
    <xdr:from>
      <xdr:col>3</xdr:col>
      <xdr:colOff>913151</xdr:colOff>
      <xdr:row>25</xdr:row>
      <xdr:rowOff>9525</xdr:rowOff>
    </xdr:from>
    <xdr:ext cx="1871870" cy="654758"/>
    <xdr:sp macro="" textlink="">
      <xdr:nvSpPr>
        <xdr:cNvPr id="6" name="TextBox 5"/>
        <xdr:cNvSpPr txBox="1"/>
      </xdr:nvSpPr>
      <xdr:spPr>
        <a:xfrm>
          <a:off x="3237251" y="10067925"/>
          <a:ext cx="1871870" cy="654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100" b="1"/>
            <a:t>______________________</a:t>
          </a:r>
        </a:p>
        <a:p>
          <a:pPr algn="ctr"/>
          <a:r>
            <a:rPr lang="ru-RU" sz="1100"/>
            <a:t>Спортивный комиссар</a:t>
          </a:r>
        </a:p>
        <a:p>
          <a:pPr algn="ctr"/>
          <a:r>
            <a:rPr lang="ru-RU" sz="1100" baseline="0"/>
            <a:t>И.Кришкевич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</xdr:rowOff>
    </xdr:from>
    <xdr:to>
      <xdr:col>3</xdr:col>
      <xdr:colOff>445500</xdr:colOff>
      <xdr:row>2</xdr:row>
      <xdr:rowOff>88205</xdr:rowOff>
    </xdr:to>
    <xdr:pic>
      <xdr:nvPicPr>
        <xdr:cNvPr id="2" name="Рисунок 1" descr="logo rally-sprint LEPEL 201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"/>
          <a:ext cx="2160000" cy="103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I24" sqref="I24"/>
    </sheetView>
  </sheetViews>
  <sheetFormatPr defaultRowHeight="12.75" x14ac:dyDescent="0.2"/>
  <cols>
    <col min="1" max="1" width="3.125" style="15" customWidth="1"/>
    <col min="2" max="2" width="4.875" style="37" customWidth="1"/>
    <col min="3" max="3" width="19.375" style="15" bestFit="1" customWidth="1"/>
    <col min="4" max="4" width="14.625" style="15" bestFit="1" customWidth="1"/>
    <col min="5" max="5" width="12.875" style="15" customWidth="1"/>
    <col min="6" max="6" width="6.25" style="15" customWidth="1"/>
    <col min="7" max="7" width="6.75" style="15" customWidth="1"/>
    <col min="8" max="8" width="5.125" style="38" customWidth="1"/>
    <col min="9" max="10" width="7.5" style="15" customWidth="1"/>
  </cols>
  <sheetData>
    <row r="1" spans="1:10" ht="25.5" x14ac:dyDescent="0.2">
      <c r="B1" s="9"/>
      <c r="C1" s="9"/>
      <c r="D1" s="9"/>
      <c r="E1" s="9"/>
      <c r="F1" s="9"/>
      <c r="G1" s="9"/>
      <c r="H1" s="9"/>
      <c r="I1" s="9"/>
      <c r="J1" s="14" t="s">
        <v>54</v>
      </c>
    </row>
    <row r="2" spans="1:10" ht="48" customHeight="1" x14ac:dyDescent="0.2">
      <c r="B2" s="16"/>
      <c r="C2" s="16"/>
      <c r="D2" s="146" t="s">
        <v>55</v>
      </c>
      <c r="E2" s="146"/>
      <c r="F2" s="146"/>
      <c r="G2" s="146"/>
      <c r="H2" s="146"/>
      <c r="I2" s="146"/>
      <c r="J2" s="146"/>
    </row>
    <row r="3" spans="1:10" ht="27" thickBot="1" x14ac:dyDescent="0.25">
      <c r="B3" s="17"/>
      <c r="C3" s="17"/>
      <c r="D3" s="17"/>
      <c r="E3" s="17"/>
      <c r="F3" s="17"/>
      <c r="G3" s="17"/>
      <c r="H3" s="17"/>
      <c r="I3" s="17"/>
      <c r="J3" s="5" t="s">
        <v>39</v>
      </c>
    </row>
    <row r="4" spans="1:10" ht="20.25" customHeight="1" x14ac:dyDescent="0.2">
      <c r="A4" s="147" t="s">
        <v>40</v>
      </c>
      <c r="B4" s="148"/>
      <c r="C4" s="149"/>
      <c r="D4" s="153" t="s">
        <v>57</v>
      </c>
      <c r="E4" s="154"/>
      <c r="F4" s="154"/>
      <c r="G4" s="154"/>
      <c r="H4" s="155"/>
      <c r="I4" s="18">
        <v>10.47</v>
      </c>
      <c r="J4" s="19" t="s">
        <v>41</v>
      </c>
    </row>
    <row r="5" spans="1:10" ht="20.25" customHeight="1" thickBot="1" x14ac:dyDescent="0.25">
      <c r="A5" s="150"/>
      <c r="B5" s="151"/>
      <c r="C5" s="152"/>
      <c r="D5" s="156"/>
      <c r="E5" s="157"/>
      <c r="F5" s="157"/>
      <c r="G5" s="157"/>
      <c r="H5" s="158"/>
      <c r="I5" s="159" t="s">
        <v>42</v>
      </c>
      <c r="J5" s="160"/>
    </row>
    <row r="6" spans="1:10" s="1" customFormat="1" x14ac:dyDescent="0.15">
      <c r="A6" s="161" t="s">
        <v>43</v>
      </c>
      <c r="B6" s="163" t="s">
        <v>44</v>
      </c>
      <c r="C6" s="20" t="s">
        <v>45</v>
      </c>
      <c r="D6" s="165" t="s">
        <v>15</v>
      </c>
      <c r="E6" s="165" t="s">
        <v>0</v>
      </c>
      <c r="F6" s="167" t="s">
        <v>34</v>
      </c>
      <c r="G6" s="169" t="s">
        <v>46</v>
      </c>
      <c r="H6" s="140" t="s">
        <v>47</v>
      </c>
      <c r="I6" s="142" t="s">
        <v>48</v>
      </c>
      <c r="J6" s="143"/>
    </row>
    <row r="7" spans="1:10" s="1" customFormat="1" ht="13.5" thickBot="1" x14ac:dyDescent="0.25">
      <c r="A7" s="162"/>
      <c r="B7" s="164"/>
      <c r="C7" s="21" t="s">
        <v>49</v>
      </c>
      <c r="D7" s="166"/>
      <c r="E7" s="166"/>
      <c r="F7" s="168"/>
      <c r="G7" s="170"/>
      <c r="H7" s="141"/>
      <c r="I7" s="22" t="s">
        <v>50</v>
      </c>
      <c r="J7" s="23" t="s">
        <v>51</v>
      </c>
    </row>
    <row r="8" spans="1:10" s="32" customFormat="1" ht="27.75" customHeight="1" x14ac:dyDescent="0.2">
      <c r="A8" s="24">
        <v>1</v>
      </c>
      <c r="B8" s="25">
        <v>3</v>
      </c>
      <c r="C8" s="26" t="s">
        <v>85</v>
      </c>
      <c r="D8" s="26" t="s">
        <v>4</v>
      </c>
      <c r="E8" s="26" t="s">
        <v>3</v>
      </c>
      <c r="F8" s="27" t="s">
        <v>83</v>
      </c>
      <c r="G8" s="28">
        <v>3.2777777777777128E-3</v>
      </c>
      <c r="H8" s="29">
        <f t="shared" ref="H8:H18" si="0">PRODUCT(I$4/G8/24)</f>
        <v>133.0932203389857</v>
      </c>
      <c r="I8" s="30" t="s">
        <v>52</v>
      </c>
      <c r="J8" s="31" t="s">
        <v>52</v>
      </c>
    </row>
    <row r="9" spans="1:10" s="32" customFormat="1" ht="27.75" customHeight="1" x14ac:dyDescent="0.2">
      <c r="A9" s="24">
        <v>2</v>
      </c>
      <c r="B9" s="25">
        <v>6</v>
      </c>
      <c r="C9" s="26" t="s">
        <v>87</v>
      </c>
      <c r="D9" s="26" t="s">
        <v>4</v>
      </c>
      <c r="E9" s="26" t="s">
        <v>3</v>
      </c>
      <c r="F9" s="27" t="s">
        <v>83</v>
      </c>
      <c r="G9" s="33">
        <v>3.2858796296296733E-3</v>
      </c>
      <c r="H9" s="34">
        <f t="shared" si="0"/>
        <v>132.76505811905426</v>
      </c>
      <c r="I9" s="35">
        <f t="shared" ref="I9:I18" si="1">SUM(G9) - (G$8)</f>
        <v>8.1018518519604399E-6</v>
      </c>
      <c r="J9" s="36">
        <f t="shared" ref="J9:J18" si="2">SUM(G9) - (G8)</f>
        <v>8.1018518519604399E-6</v>
      </c>
    </row>
    <row r="10" spans="1:10" s="32" customFormat="1" ht="27.75" customHeight="1" x14ac:dyDescent="0.2">
      <c r="A10" s="24">
        <v>3</v>
      </c>
      <c r="B10" s="25">
        <v>14</v>
      </c>
      <c r="C10" s="26" t="s">
        <v>8</v>
      </c>
      <c r="D10" s="26" t="s">
        <v>24</v>
      </c>
      <c r="E10" s="26" t="s">
        <v>37</v>
      </c>
      <c r="F10" s="27" t="s">
        <v>83</v>
      </c>
      <c r="G10" s="33">
        <v>3.4363425925924007E-3</v>
      </c>
      <c r="H10" s="34">
        <f t="shared" si="0"/>
        <v>126.951835634901</v>
      </c>
      <c r="I10" s="35">
        <f t="shared" si="1"/>
        <v>1.5856481481468787E-4</v>
      </c>
      <c r="J10" s="36">
        <f t="shared" si="2"/>
        <v>1.5046296296272743E-4</v>
      </c>
    </row>
    <row r="11" spans="1:10" s="32" customFormat="1" ht="27.75" customHeight="1" x14ac:dyDescent="0.2">
      <c r="A11" s="24">
        <v>4</v>
      </c>
      <c r="B11" s="25">
        <v>1</v>
      </c>
      <c r="C11" s="26" t="s">
        <v>2</v>
      </c>
      <c r="D11" s="26" t="s">
        <v>28</v>
      </c>
      <c r="E11" s="26" t="s">
        <v>21</v>
      </c>
      <c r="F11" s="27" t="s">
        <v>83</v>
      </c>
      <c r="G11" s="33">
        <v>3.6157407407411135E-3</v>
      </c>
      <c r="H11" s="34">
        <f t="shared" si="0"/>
        <v>120.65300896285568</v>
      </c>
      <c r="I11" s="35">
        <f t="shared" si="1"/>
        <v>3.3796296296340067E-4</v>
      </c>
      <c r="J11" s="36">
        <f t="shared" si="2"/>
        <v>1.793981481487128E-4</v>
      </c>
    </row>
    <row r="12" spans="1:10" s="32" customFormat="1" ht="27.75" customHeight="1" x14ac:dyDescent="0.2">
      <c r="A12" s="24">
        <v>5</v>
      </c>
      <c r="B12" s="25">
        <v>2</v>
      </c>
      <c r="C12" s="26" t="s">
        <v>20</v>
      </c>
      <c r="D12" s="26" t="s">
        <v>4</v>
      </c>
      <c r="E12" s="26" t="s">
        <v>13</v>
      </c>
      <c r="F12" s="27" t="s">
        <v>83</v>
      </c>
      <c r="G12" s="33">
        <v>3.6562499999996945E-3</v>
      </c>
      <c r="H12" s="34">
        <f t="shared" si="0"/>
        <v>119.31623931624928</v>
      </c>
      <c r="I12" s="35">
        <f t="shared" si="1"/>
        <v>3.7847222222198162E-4</v>
      </c>
      <c r="J12" s="36">
        <f t="shared" si="2"/>
        <v>4.0509259258580954E-5</v>
      </c>
    </row>
    <row r="13" spans="1:10" s="32" customFormat="1" ht="27.75" customHeight="1" x14ac:dyDescent="0.2">
      <c r="A13" s="24">
        <v>6</v>
      </c>
      <c r="B13" s="25">
        <v>4</v>
      </c>
      <c r="C13" s="26" t="s">
        <v>84</v>
      </c>
      <c r="D13" s="26" t="s">
        <v>4</v>
      </c>
      <c r="E13" s="26" t="s">
        <v>3</v>
      </c>
      <c r="F13" s="27" t="s">
        <v>83</v>
      </c>
      <c r="G13" s="33">
        <v>3.6585648148149685E-3</v>
      </c>
      <c r="H13" s="34">
        <f t="shared" si="0"/>
        <v>119.24074659917248</v>
      </c>
      <c r="I13" s="35">
        <f t="shared" si="1"/>
        <v>3.8078703703725569E-4</v>
      </c>
      <c r="J13" s="36">
        <f t="shared" si="2"/>
        <v>2.3148148152740688E-6</v>
      </c>
    </row>
    <row r="14" spans="1:10" s="32" customFormat="1" ht="27.75" customHeight="1" x14ac:dyDescent="0.2">
      <c r="A14" s="24">
        <v>7</v>
      </c>
      <c r="B14" s="25">
        <v>5</v>
      </c>
      <c r="C14" s="26" t="s">
        <v>88</v>
      </c>
      <c r="D14" s="26" t="s">
        <v>4</v>
      </c>
      <c r="E14" s="26" t="s">
        <v>89</v>
      </c>
      <c r="F14" s="27" t="s">
        <v>83</v>
      </c>
      <c r="G14" s="33">
        <v>3.6979166666670782E-3</v>
      </c>
      <c r="H14" s="34">
        <f t="shared" si="0"/>
        <v>117.97183098590237</v>
      </c>
      <c r="I14" s="35">
        <f t="shared" si="1"/>
        <v>4.2013888888936535E-4</v>
      </c>
      <c r="J14" s="36">
        <f t="shared" si="2"/>
        <v>3.9351851852109654E-5</v>
      </c>
    </row>
    <row r="15" spans="1:10" s="32" customFormat="1" ht="27.75" customHeight="1" x14ac:dyDescent="0.2">
      <c r="A15" s="24">
        <v>8</v>
      </c>
      <c r="B15" s="25">
        <v>8</v>
      </c>
      <c r="C15" s="26" t="s">
        <v>5</v>
      </c>
      <c r="D15" s="26" t="s">
        <v>6</v>
      </c>
      <c r="E15" s="26" t="s">
        <v>18</v>
      </c>
      <c r="F15" s="27" t="s">
        <v>7</v>
      </c>
      <c r="G15" s="33">
        <v>3.7210648148144898E-3</v>
      </c>
      <c r="H15" s="34">
        <f t="shared" si="0"/>
        <v>117.23794712287183</v>
      </c>
      <c r="I15" s="35">
        <f t="shared" si="1"/>
        <v>4.4328703703677697E-4</v>
      </c>
      <c r="J15" s="36">
        <f t="shared" si="2"/>
        <v>2.3148148147411618E-5</v>
      </c>
    </row>
    <row r="16" spans="1:10" s="32" customFormat="1" ht="27.75" customHeight="1" x14ac:dyDescent="0.2">
      <c r="A16" s="24">
        <v>9</v>
      </c>
      <c r="B16" s="25">
        <v>10</v>
      </c>
      <c r="C16" s="26" t="s">
        <v>33</v>
      </c>
      <c r="D16" s="26" t="s">
        <v>4</v>
      </c>
      <c r="E16" s="26" t="s">
        <v>12</v>
      </c>
      <c r="F16" s="27" t="s">
        <v>9</v>
      </c>
      <c r="G16" s="33">
        <v>4.0775462962963083E-3</v>
      </c>
      <c r="H16" s="34">
        <f t="shared" si="0"/>
        <v>106.98836219131391</v>
      </c>
      <c r="I16" s="35">
        <f t="shared" si="1"/>
        <v>7.9976851851859543E-4</v>
      </c>
      <c r="J16" s="36">
        <f t="shared" si="2"/>
        <v>3.5648148148181846E-4</v>
      </c>
    </row>
    <row r="17" spans="1:10" s="32" customFormat="1" ht="27.75" customHeight="1" x14ac:dyDescent="0.2">
      <c r="A17" s="24">
        <v>10</v>
      </c>
      <c r="B17" s="25">
        <v>9</v>
      </c>
      <c r="C17" s="26" t="s">
        <v>90</v>
      </c>
      <c r="D17" s="26" t="s">
        <v>22</v>
      </c>
      <c r="E17" s="26" t="s">
        <v>23</v>
      </c>
      <c r="F17" s="27" t="s">
        <v>7</v>
      </c>
      <c r="G17" s="33">
        <v>4.1469907407403195E-3</v>
      </c>
      <c r="H17" s="34">
        <f t="shared" si="0"/>
        <v>105.1967624895446</v>
      </c>
      <c r="I17" s="35">
        <f t="shared" si="1"/>
        <v>8.6921296296260664E-4</v>
      </c>
      <c r="J17" s="36">
        <f t="shared" si="2"/>
        <v>6.9444444444011211E-5</v>
      </c>
    </row>
    <row r="18" spans="1:10" s="32" customFormat="1" ht="27.75" customHeight="1" x14ac:dyDescent="0.2">
      <c r="A18" s="24">
        <v>11</v>
      </c>
      <c r="B18" s="25">
        <v>7</v>
      </c>
      <c r="C18" s="26" t="s">
        <v>35</v>
      </c>
      <c r="D18" s="26" t="s">
        <v>86</v>
      </c>
      <c r="E18" s="26" t="s">
        <v>36</v>
      </c>
      <c r="F18" s="27" t="s">
        <v>7</v>
      </c>
      <c r="G18" s="33">
        <v>4.1747685185186123E-3</v>
      </c>
      <c r="H18" s="34">
        <f t="shared" si="0"/>
        <v>104.49681175491865</v>
      </c>
      <c r="I18" s="35">
        <f t="shared" si="1"/>
        <v>8.9699074074089946E-4</v>
      </c>
      <c r="J18" s="36">
        <f t="shared" si="2"/>
        <v>2.7777777778292823E-5</v>
      </c>
    </row>
    <row r="19" spans="1:10" s="32" customFormat="1" ht="27.75" customHeight="1" x14ac:dyDescent="0.2">
      <c r="A19" s="24">
        <v>12</v>
      </c>
      <c r="B19" s="25">
        <v>11</v>
      </c>
      <c r="C19" s="26" t="s">
        <v>38</v>
      </c>
      <c r="D19" s="26" t="s">
        <v>4</v>
      </c>
      <c r="E19" s="26" t="s">
        <v>11</v>
      </c>
      <c r="F19" s="27" t="s">
        <v>9</v>
      </c>
      <c r="G19" s="33">
        <v>4.2222222222226824E-3</v>
      </c>
      <c r="H19" s="34">
        <f t="shared" ref="H19:H20" si="3">PRODUCT(I$4/G19/24)</f>
        <v>103.32236842104139</v>
      </c>
      <c r="I19" s="35">
        <f t="shared" ref="I19:I20" si="4">SUM(G19) - (G$8)</f>
        <v>9.4444444444496956E-4</v>
      </c>
      <c r="J19" s="36">
        <f t="shared" ref="J19:J20" si="5">SUM(G19) - (G18)</f>
        <v>4.7453703704070094E-5</v>
      </c>
    </row>
    <row r="20" spans="1:10" s="32" customFormat="1" ht="27.75" customHeight="1" x14ac:dyDescent="0.2">
      <c r="A20" s="24">
        <v>13</v>
      </c>
      <c r="B20" s="25">
        <v>12</v>
      </c>
      <c r="C20" s="26" t="s">
        <v>25</v>
      </c>
      <c r="D20" s="26" t="s">
        <v>4</v>
      </c>
      <c r="E20" s="26" t="s">
        <v>10</v>
      </c>
      <c r="F20" s="27" t="s">
        <v>9</v>
      </c>
      <c r="G20" s="33">
        <v>4.4571759259257604E-3</v>
      </c>
      <c r="H20" s="34">
        <f t="shared" si="3"/>
        <v>97.87587639574501</v>
      </c>
      <c r="I20" s="35">
        <f t="shared" si="4"/>
        <v>1.1793981481480476E-3</v>
      </c>
      <c r="J20" s="36">
        <f t="shared" si="5"/>
        <v>2.34953703703078E-4</v>
      </c>
    </row>
    <row r="22" spans="1:10" ht="13.5" thickBot="1" x14ac:dyDescent="0.25"/>
    <row r="23" spans="1:10" ht="29.25" customHeight="1" thickBot="1" x14ac:dyDescent="0.25">
      <c r="B23" s="6" t="s">
        <v>53</v>
      </c>
      <c r="C23" s="6"/>
      <c r="E23" s="6" t="s">
        <v>56</v>
      </c>
      <c r="F23" s="39"/>
      <c r="G23" s="39"/>
      <c r="I23" s="144">
        <v>0.56944444444444442</v>
      </c>
      <c r="J23" s="145"/>
    </row>
  </sheetData>
  <sortState ref="B8:G20">
    <sortCondition ref="G8:G20"/>
  </sortState>
  <mergeCells count="13">
    <mergeCell ref="H6:H7"/>
    <mergeCell ref="I6:J6"/>
    <mergeCell ref="I23:J23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4" workbookViewId="0">
      <selection activeCell="C11" sqref="C11"/>
    </sheetView>
  </sheetViews>
  <sheetFormatPr defaultRowHeight="12.75" x14ac:dyDescent="0.2"/>
  <cols>
    <col min="1" max="1" width="3.125" style="15" customWidth="1"/>
    <col min="2" max="2" width="4.875" style="37" customWidth="1"/>
    <col min="3" max="3" width="19.375" style="15" bestFit="1" customWidth="1"/>
    <col min="4" max="4" width="14.625" style="15" bestFit="1" customWidth="1"/>
    <col min="5" max="5" width="12.875" style="15" customWidth="1"/>
    <col min="6" max="6" width="6.25" style="15" customWidth="1"/>
    <col min="7" max="7" width="6.75" style="15" customWidth="1"/>
    <col min="8" max="8" width="5.125" style="38" customWidth="1"/>
    <col min="9" max="10" width="7.5" style="15" customWidth="1"/>
  </cols>
  <sheetData>
    <row r="1" spans="1:10" ht="25.5" x14ac:dyDescent="0.2">
      <c r="B1" s="9"/>
      <c r="C1" s="9"/>
      <c r="D1" s="9"/>
      <c r="E1" s="9"/>
      <c r="F1" s="9"/>
      <c r="G1" s="9"/>
      <c r="H1" s="9"/>
      <c r="I1" s="9"/>
      <c r="J1" s="14" t="s">
        <v>54</v>
      </c>
    </row>
    <row r="2" spans="1:10" ht="48" customHeight="1" x14ac:dyDescent="0.2">
      <c r="B2" s="16"/>
      <c r="C2" s="16"/>
      <c r="D2" s="146" t="s">
        <v>55</v>
      </c>
      <c r="E2" s="146"/>
      <c r="F2" s="146"/>
      <c r="G2" s="146"/>
      <c r="H2" s="146"/>
      <c r="I2" s="146"/>
      <c r="J2" s="146"/>
    </row>
    <row r="3" spans="1:10" ht="27" thickBot="1" x14ac:dyDescent="0.25">
      <c r="B3" s="17"/>
      <c r="C3" s="17"/>
      <c r="D3" s="17"/>
      <c r="E3" s="17"/>
      <c r="F3" s="17"/>
      <c r="G3" s="17"/>
      <c r="H3" s="17"/>
      <c r="I3" s="17"/>
      <c r="J3" s="5" t="s">
        <v>39</v>
      </c>
    </row>
    <row r="4" spans="1:10" ht="20.25" customHeight="1" x14ac:dyDescent="0.2">
      <c r="A4" s="147" t="s">
        <v>40</v>
      </c>
      <c r="B4" s="148"/>
      <c r="C4" s="149"/>
      <c r="D4" s="153" t="s">
        <v>58</v>
      </c>
      <c r="E4" s="154"/>
      <c r="F4" s="154"/>
      <c r="G4" s="154"/>
      <c r="H4" s="155"/>
      <c r="I4" s="18">
        <v>9.9499999999999993</v>
      </c>
      <c r="J4" s="19" t="s">
        <v>41</v>
      </c>
    </row>
    <row r="5" spans="1:10" ht="20.25" customHeight="1" thickBot="1" x14ac:dyDescent="0.25">
      <c r="A5" s="150"/>
      <c r="B5" s="151"/>
      <c r="C5" s="152"/>
      <c r="D5" s="156"/>
      <c r="E5" s="157"/>
      <c r="F5" s="157"/>
      <c r="G5" s="157"/>
      <c r="H5" s="158"/>
      <c r="I5" s="159" t="s">
        <v>42</v>
      </c>
      <c r="J5" s="160"/>
    </row>
    <row r="6" spans="1:10" s="1" customFormat="1" x14ac:dyDescent="0.15">
      <c r="A6" s="161" t="s">
        <v>43</v>
      </c>
      <c r="B6" s="163" t="s">
        <v>44</v>
      </c>
      <c r="C6" s="20" t="s">
        <v>45</v>
      </c>
      <c r="D6" s="165" t="s">
        <v>15</v>
      </c>
      <c r="E6" s="165" t="s">
        <v>0</v>
      </c>
      <c r="F6" s="167" t="s">
        <v>34</v>
      </c>
      <c r="G6" s="169" t="s">
        <v>46</v>
      </c>
      <c r="H6" s="140" t="s">
        <v>47</v>
      </c>
      <c r="I6" s="142" t="s">
        <v>48</v>
      </c>
      <c r="J6" s="143"/>
    </row>
    <row r="7" spans="1:10" s="1" customFormat="1" ht="13.5" thickBot="1" x14ac:dyDescent="0.25">
      <c r="A7" s="162"/>
      <c r="B7" s="164"/>
      <c r="C7" s="21" t="s">
        <v>49</v>
      </c>
      <c r="D7" s="166"/>
      <c r="E7" s="166"/>
      <c r="F7" s="168"/>
      <c r="G7" s="170"/>
      <c r="H7" s="141"/>
      <c r="I7" s="22" t="s">
        <v>50</v>
      </c>
      <c r="J7" s="23" t="s">
        <v>51</v>
      </c>
    </row>
    <row r="8" spans="1:10" s="32" customFormat="1" ht="27.75" customHeight="1" x14ac:dyDescent="0.2">
      <c r="A8" s="24">
        <v>1</v>
      </c>
      <c r="B8" s="25">
        <v>3</v>
      </c>
      <c r="C8" s="26" t="s">
        <v>85</v>
      </c>
      <c r="D8" s="26" t="s">
        <v>4</v>
      </c>
      <c r="E8" s="26" t="s">
        <v>3</v>
      </c>
      <c r="F8" s="27" t="s">
        <v>83</v>
      </c>
      <c r="G8" s="28">
        <v>3.2291666666666163E-3</v>
      </c>
      <c r="H8" s="29">
        <f t="shared" ref="H8:H11" si="0">PRODUCT(I$4/G8/24)</f>
        <v>128.38709677419556</v>
      </c>
      <c r="I8" s="30" t="s">
        <v>52</v>
      </c>
      <c r="J8" s="31" t="s">
        <v>52</v>
      </c>
    </row>
    <row r="9" spans="1:10" s="32" customFormat="1" ht="27.75" customHeight="1" x14ac:dyDescent="0.2">
      <c r="A9" s="24">
        <v>2</v>
      </c>
      <c r="B9" s="25">
        <v>6</v>
      </c>
      <c r="C9" s="26" t="s">
        <v>87</v>
      </c>
      <c r="D9" s="26" t="s">
        <v>4</v>
      </c>
      <c r="E9" s="26" t="s">
        <v>3</v>
      </c>
      <c r="F9" s="27" t="s">
        <v>83</v>
      </c>
      <c r="G9" s="33">
        <v>3.2581018518518245E-3</v>
      </c>
      <c r="H9" s="34">
        <f t="shared" si="0"/>
        <v>127.24689165186606</v>
      </c>
      <c r="I9" s="35">
        <f t="shared" ref="I9:I11" si="1">SUM(G9) - (G$8)</f>
        <v>2.8935185185208212E-5</v>
      </c>
      <c r="J9" s="36">
        <f t="shared" ref="J9:J11" si="2">SUM(G9) - (G8)</f>
        <v>2.8935185185208212E-5</v>
      </c>
    </row>
    <row r="10" spans="1:10" s="32" customFormat="1" ht="27.75" customHeight="1" x14ac:dyDescent="0.2">
      <c r="A10" s="24">
        <v>3</v>
      </c>
      <c r="B10" s="25">
        <v>2</v>
      </c>
      <c r="C10" s="26" t="s">
        <v>20</v>
      </c>
      <c r="D10" s="26" t="s">
        <v>4</v>
      </c>
      <c r="E10" s="26" t="s">
        <v>13</v>
      </c>
      <c r="F10" s="27" t="s">
        <v>83</v>
      </c>
      <c r="G10" s="33">
        <v>3.5844907407408533E-3</v>
      </c>
      <c r="H10" s="34">
        <f t="shared" si="0"/>
        <v>115.66031643525629</v>
      </c>
      <c r="I10" s="35">
        <f t="shared" si="1"/>
        <v>3.5532407407423694E-4</v>
      </c>
      <c r="J10" s="36">
        <f t="shared" si="2"/>
        <v>3.2638888888902873E-4</v>
      </c>
    </row>
    <row r="11" spans="1:10" s="32" customFormat="1" ht="27.75" customHeight="1" x14ac:dyDescent="0.2">
      <c r="A11" s="24">
        <v>4</v>
      </c>
      <c r="B11" s="25">
        <v>1</v>
      </c>
      <c r="C11" s="26" t="s">
        <v>2</v>
      </c>
      <c r="D11" s="26" t="s">
        <v>28</v>
      </c>
      <c r="E11" s="26" t="s">
        <v>21</v>
      </c>
      <c r="F11" s="27" t="s">
        <v>83</v>
      </c>
      <c r="G11" s="33">
        <v>3.6539351851848645E-3</v>
      </c>
      <c r="H11" s="34">
        <f t="shared" si="0"/>
        <v>113.46214760849902</v>
      </c>
      <c r="I11" s="35">
        <f t="shared" si="1"/>
        <v>4.2476851851824815E-4</v>
      </c>
      <c r="J11" s="36">
        <f t="shared" si="2"/>
        <v>6.9444444444011211E-5</v>
      </c>
    </row>
    <row r="12" spans="1:10" s="32" customFormat="1" ht="27.75" customHeight="1" x14ac:dyDescent="0.2">
      <c r="A12" s="24">
        <v>5</v>
      </c>
      <c r="B12" s="25">
        <v>4</v>
      </c>
      <c r="C12" s="26" t="s">
        <v>84</v>
      </c>
      <c r="D12" s="26" t="s">
        <v>4</v>
      </c>
      <c r="E12" s="26" t="s">
        <v>3</v>
      </c>
      <c r="F12" s="27" t="s">
        <v>83</v>
      </c>
      <c r="G12" s="171" t="s">
        <v>97</v>
      </c>
      <c r="H12" s="172"/>
      <c r="I12" s="172"/>
      <c r="J12" s="173"/>
    </row>
    <row r="13" spans="1:10" s="32" customFormat="1" ht="27.75" customHeight="1" x14ac:dyDescent="0.2">
      <c r="A13" s="24">
        <v>6</v>
      </c>
      <c r="B13" s="25">
        <v>8</v>
      </c>
      <c r="C13" s="26" t="s">
        <v>5</v>
      </c>
      <c r="D13" s="26" t="s">
        <v>6</v>
      </c>
      <c r="E13" s="26" t="s">
        <v>18</v>
      </c>
      <c r="F13" s="27" t="s">
        <v>7</v>
      </c>
      <c r="G13" s="171" t="s">
        <v>97</v>
      </c>
      <c r="H13" s="172"/>
      <c r="I13" s="172"/>
      <c r="J13" s="173"/>
    </row>
    <row r="14" spans="1:10" s="32" customFormat="1" ht="27.75" customHeight="1" x14ac:dyDescent="0.2">
      <c r="A14" s="24">
        <v>7</v>
      </c>
      <c r="B14" s="25">
        <v>7</v>
      </c>
      <c r="C14" s="26" t="s">
        <v>35</v>
      </c>
      <c r="D14" s="26" t="s">
        <v>86</v>
      </c>
      <c r="E14" s="26" t="s">
        <v>36</v>
      </c>
      <c r="F14" s="27" t="s">
        <v>7</v>
      </c>
      <c r="G14" s="171" t="s">
        <v>97</v>
      </c>
      <c r="H14" s="172"/>
      <c r="I14" s="172"/>
      <c r="J14" s="173"/>
    </row>
    <row r="15" spans="1:10" s="32" customFormat="1" ht="27.75" customHeight="1" x14ac:dyDescent="0.2">
      <c r="A15" s="24">
        <v>8</v>
      </c>
      <c r="B15" s="25">
        <v>9</v>
      </c>
      <c r="C15" s="26" t="s">
        <v>90</v>
      </c>
      <c r="D15" s="26" t="s">
        <v>22</v>
      </c>
      <c r="E15" s="26" t="s">
        <v>23</v>
      </c>
      <c r="F15" s="27" t="s">
        <v>7</v>
      </c>
      <c r="G15" s="171" t="s">
        <v>97</v>
      </c>
      <c r="H15" s="172"/>
      <c r="I15" s="172"/>
      <c r="J15" s="173"/>
    </row>
    <row r="16" spans="1:10" s="32" customFormat="1" ht="27.75" customHeight="1" x14ac:dyDescent="0.2">
      <c r="A16" s="24">
        <v>9</v>
      </c>
      <c r="B16" s="25">
        <v>10</v>
      </c>
      <c r="C16" s="26" t="s">
        <v>33</v>
      </c>
      <c r="D16" s="26" t="s">
        <v>4</v>
      </c>
      <c r="E16" s="26" t="s">
        <v>12</v>
      </c>
      <c r="F16" s="27" t="s">
        <v>9</v>
      </c>
      <c r="G16" s="171" t="s">
        <v>97</v>
      </c>
      <c r="H16" s="172"/>
      <c r="I16" s="172"/>
      <c r="J16" s="173"/>
    </row>
    <row r="17" spans="1:10" s="32" customFormat="1" ht="27.75" customHeight="1" x14ac:dyDescent="0.2">
      <c r="A17" s="24">
        <v>10</v>
      </c>
      <c r="B17" s="25">
        <v>11</v>
      </c>
      <c r="C17" s="26" t="s">
        <v>38</v>
      </c>
      <c r="D17" s="26" t="s">
        <v>4</v>
      </c>
      <c r="E17" s="26" t="s">
        <v>11</v>
      </c>
      <c r="F17" s="27" t="s">
        <v>9</v>
      </c>
      <c r="G17" s="171" t="s">
        <v>97</v>
      </c>
      <c r="H17" s="172"/>
      <c r="I17" s="172"/>
      <c r="J17" s="173"/>
    </row>
    <row r="18" spans="1:10" s="32" customFormat="1" ht="27.75" customHeight="1" thickBot="1" x14ac:dyDescent="0.25">
      <c r="A18" s="116">
        <v>11</v>
      </c>
      <c r="B18" s="117">
        <v>12</v>
      </c>
      <c r="C18" s="118" t="s">
        <v>25</v>
      </c>
      <c r="D18" s="118" t="s">
        <v>4</v>
      </c>
      <c r="E18" s="118" t="s">
        <v>10</v>
      </c>
      <c r="F18" s="119" t="s">
        <v>9</v>
      </c>
      <c r="G18" s="174" t="s">
        <v>97</v>
      </c>
      <c r="H18" s="175"/>
      <c r="I18" s="175"/>
      <c r="J18" s="176"/>
    </row>
    <row r="19" spans="1:10" s="32" customFormat="1" ht="27.75" customHeight="1" x14ac:dyDescent="0.2">
      <c r="A19" s="115"/>
      <c r="B19" s="25">
        <v>5</v>
      </c>
      <c r="C19" s="26" t="s">
        <v>88</v>
      </c>
      <c r="D19" s="26" t="s">
        <v>4</v>
      </c>
      <c r="E19" s="26" t="s">
        <v>89</v>
      </c>
      <c r="F19" s="27" t="s">
        <v>83</v>
      </c>
      <c r="G19" s="177" t="s">
        <v>98</v>
      </c>
      <c r="H19" s="178"/>
      <c r="I19" s="178"/>
      <c r="J19" s="179"/>
    </row>
    <row r="20" spans="1:10" s="32" customFormat="1" ht="27.75" customHeight="1" x14ac:dyDescent="0.2">
      <c r="A20" s="24"/>
      <c r="B20" s="25">
        <v>14</v>
      </c>
      <c r="C20" s="26" t="s">
        <v>8</v>
      </c>
      <c r="D20" s="26" t="s">
        <v>24</v>
      </c>
      <c r="E20" s="26" t="s">
        <v>37</v>
      </c>
      <c r="F20" s="27" t="s">
        <v>83</v>
      </c>
      <c r="G20" s="171" t="s">
        <v>98</v>
      </c>
      <c r="H20" s="172"/>
      <c r="I20" s="172"/>
      <c r="J20" s="173"/>
    </row>
    <row r="22" spans="1:10" ht="13.5" thickBot="1" x14ac:dyDescent="0.25"/>
    <row r="23" spans="1:10" ht="29.25" customHeight="1" thickBot="1" x14ac:dyDescent="0.25">
      <c r="B23" s="6" t="s">
        <v>53</v>
      </c>
      <c r="C23" s="6"/>
      <c r="E23" s="6" t="s">
        <v>56</v>
      </c>
      <c r="F23" s="39"/>
      <c r="G23" s="39"/>
      <c r="I23" s="144">
        <v>0.62569444444444444</v>
      </c>
      <c r="J23" s="145"/>
    </row>
  </sheetData>
  <sortState ref="B8:G13">
    <sortCondition ref="G8:G13"/>
  </sortState>
  <mergeCells count="22">
    <mergeCell ref="H6:H7"/>
    <mergeCell ref="I6:J6"/>
    <mergeCell ref="I23:J23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  <mergeCell ref="G12:J12"/>
    <mergeCell ref="G13:J13"/>
    <mergeCell ref="G14:J14"/>
    <mergeCell ref="G20:J20"/>
    <mergeCell ref="G15:J15"/>
    <mergeCell ref="G16:J16"/>
    <mergeCell ref="G17:J17"/>
    <mergeCell ref="G18:J18"/>
    <mergeCell ref="G19:J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22" sqref="I22"/>
    </sheetView>
  </sheetViews>
  <sheetFormatPr defaultRowHeight="12.75" x14ac:dyDescent="0.2"/>
  <cols>
    <col min="1" max="1" width="3.125" style="15" customWidth="1"/>
    <col min="2" max="2" width="4.875" style="37" customWidth="1"/>
    <col min="3" max="3" width="20.5" style="15" customWidth="1"/>
    <col min="4" max="4" width="14.625" style="15" bestFit="1" customWidth="1"/>
    <col min="5" max="5" width="12.875" style="15" customWidth="1"/>
    <col min="6" max="6" width="6.25" style="15" customWidth="1"/>
    <col min="7" max="7" width="6.75" style="15" customWidth="1"/>
    <col min="8" max="8" width="5.125" style="38" customWidth="1"/>
    <col min="9" max="10" width="7.5" style="15" customWidth="1"/>
  </cols>
  <sheetData>
    <row r="1" spans="1:10" ht="25.5" x14ac:dyDescent="0.2">
      <c r="B1" s="9"/>
      <c r="C1" s="9"/>
      <c r="D1" s="9"/>
      <c r="E1" s="9"/>
      <c r="F1" s="9"/>
      <c r="G1" s="9"/>
      <c r="H1" s="9"/>
      <c r="I1" s="9"/>
      <c r="J1" s="14" t="s">
        <v>54</v>
      </c>
    </row>
    <row r="2" spans="1:10" ht="48" customHeight="1" x14ac:dyDescent="0.2">
      <c r="B2" s="16"/>
      <c r="C2" s="16"/>
      <c r="D2" s="146" t="s">
        <v>55</v>
      </c>
      <c r="E2" s="146"/>
      <c r="F2" s="146"/>
      <c r="G2" s="146"/>
      <c r="H2" s="146"/>
      <c r="I2" s="146"/>
      <c r="J2" s="146"/>
    </row>
    <row r="3" spans="1:10" ht="27" thickBot="1" x14ac:dyDescent="0.25">
      <c r="B3" s="17"/>
      <c r="C3" s="17"/>
      <c r="D3" s="17"/>
      <c r="E3" s="17"/>
      <c r="F3" s="17"/>
      <c r="G3" s="17"/>
      <c r="H3" s="17"/>
      <c r="I3" s="17"/>
      <c r="J3" s="5" t="s">
        <v>39</v>
      </c>
    </row>
    <row r="4" spans="1:10" ht="20.25" customHeight="1" x14ac:dyDescent="0.2">
      <c r="A4" s="147" t="s">
        <v>40</v>
      </c>
      <c r="B4" s="148"/>
      <c r="C4" s="149"/>
      <c r="D4" s="153" t="s">
        <v>59</v>
      </c>
      <c r="E4" s="154"/>
      <c r="F4" s="154"/>
      <c r="G4" s="154"/>
      <c r="H4" s="155"/>
      <c r="I4" s="18">
        <v>10.47</v>
      </c>
      <c r="J4" s="19" t="s">
        <v>41</v>
      </c>
    </row>
    <row r="5" spans="1:10" ht="20.25" customHeight="1" thickBot="1" x14ac:dyDescent="0.25">
      <c r="A5" s="150"/>
      <c r="B5" s="151"/>
      <c r="C5" s="152"/>
      <c r="D5" s="156"/>
      <c r="E5" s="157"/>
      <c r="F5" s="157"/>
      <c r="G5" s="157"/>
      <c r="H5" s="158"/>
      <c r="I5" s="159" t="s">
        <v>42</v>
      </c>
      <c r="J5" s="160"/>
    </row>
    <row r="6" spans="1:10" s="1" customFormat="1" x14ac:dyDescent="0.15">
      <c r="A6" s="161" t="s">
        <v>43</v>
      </c>
      <c r="B6" s="163" t="s">
        <v>44</v>
      </c>
      <c r="C6" s="20" t="s">
        <v>45</v>
      </c>
      <c r="D6" s="165" t="s">
        <v>15</v>
      </c>
      <c r="E6" s="165" t="s">
        <v>0</v>
      </c>
      <c r="F6" s="167" t="s">
        <v>34</v>
      </c>
      <c r="G6" s="169" t="s">
        <v>46</v>
      </c>
      <c r="H6" s="140" t="s">
        <v>47</v>
      </c>
      <c r="I6" s="142" t="s">
        <v>48</v>
      </c>
      <c r="J6" s="143"/>
    </row>
    <row r="7" spans="1:10" s="1" customFormat="1" ht="13.5" thickBot="1" x14ac:dyDescent="0.25">
      <c r="A7" s="162"/>
      <c r="B7" s="164"/>
      <c r="C7" s="21" t="s">
        <v>49</v>
      </c>
      <c r="D7" s="166"/>
      <c r="E7" s="166"/>
      <c r="F7" s="168"/>
      <c r="G7" s="170"/>
      <c r="H7" s="141"/>
      <c r="I7" s="22" t="s">
        <v>50</v>
      </c>
      <c r="J7" s="23" t="s">
        <v>51</v>
      </c>
    </row>
    <row r="8" spans="1:10" s="32" customFormat="1" ht="27.75" customHeight="1" x14ac:dyDescent="0.2">
      <c r="A8" s="24">
        <v>1</v>
      </c>
      <c r="B8" s="25">
        <v>3</v>
      </c>
      <c r="C8" s="26" t="s">
        <v>85</v>
      </c>
      <c r="D8" s="26" t="s">
        <v>4</v>
      </c>
      <c r="E8" s="26" t="s">
        <v>3</v>
      </c>
      <c r="F8" s="27" t="s">
        <v>83</v>
      </c>
      <c r="G8" s="28">
        <v>3.2719907407408044E-3</v>
      </c>
      <c r="H8" s="29">
        <f t="shared" ref="H8:H18" si="0">PRODUCT(I$4/G8/24)</f>
        <v>133.32861690838087</v>
      </c>
      <c r="I8" s="30" t="s">
        <v>52</v>
      </c>
      <c r="J8" s="31" t="s">
        <v>52</v>
      </c>
    </row>
    <row r="9" spans="1:10" s="32" customFormat="1" ht="27.75" customHeight="1" x14ac:dyDescent="0.2">
      <c r="A9" s="24">
        <v>2</v>
      </c>
      <c r="B9" s="25">
        <v>6</v>
      </c>
      <c r="C9" s="26" t="s">
        <v>87</v>
      </c>
      <c r="D9" s="26" t="s">
        <v>4</v>
      </c>
      <c r="E9" s="26" t="s">
        <v>3</v>
      </c>
      <c r="F9" s="27" t="s">
        <v>83</v>
      </c>
      <c r="G9" s="33">
        <v>3.2754629629629939E-3</v>
      </c>
      <c r="H9" s="34">
        <f t="shared" si="0"/>
        <v>133.18727915194222</v>
      </c>
      <c r="I9" s="35">
        <f t="shared" ref="I9:I18" si="1">SUM(G9) - (G$8)</f>
        <v>3.4722222221894583E-6</v>
      </c>
      <c r="J9" s="36">
        <f t="shared" ref="J9:J18" si="2">SUM(G9) - (G8)</f>
        <v>3.4722222221894583E-6</v>
      </c>
    </row>
    <row r="10" spans="1:10" s="32" customFormat="1" ht="27.75" customHeight="1" x14ac:dyDescent="0.2">
      <c r="A10" s="24">
        <v>3</v>
      </c>
      <c r="B10" s="25">
        <v>1</v>
      </c>
      <c r="C10" s="26" t="s">
        <v>2</v>
      </c>
      <c r="D10" s="26" t="s">
        <v>28</v>
      </c>
      <c r="E10" s="26" t="s">
        <v>21</v>
      </c>
      <c r="F10" s="27" t="s">
        <v>83</v>
      </c>
      <c r="G10" s="33">
        <v>3.6145833333330879E-3</v>
      </c>
      <c r="H10" s="34">
        <f t="shared" si="0"/>
        <v>120.69164265130503</v>
      </c>
      <c r="I10" s="35">
        <f t="shared" si="1"/>
        <v>3.4259259259228347E-4</v>
      </c>
      <c r="J10" s="36">
        <f t="shared" si="2"/>
        <v>3.3912037037009402E-4</v>
      </c>
    </row>
    <row r="11" spans="1:10" s="32" customFormat="1" ht="27.75" customHeight="1" x14ac:dyDescent="0.2">
      <c r="A11" s="24">
        <v>4</v>
      </c>
      <c r="B11" s="25">
        <v>4</v>
      </c>
      <c r="C11" s="26" t="s">
        <v>84</v>
      </c>
      <c r="D11" s="26" t="s">
        <v>4</v>
      </c>
      <c r="E11" s="26" t="s">
        <v>3</v>
      </c>
      <c r="F11" s="27" t="s">
        <v>83</v>
      </c>
      <c r="G11" s="33">
        <v>3.652777777777505E-3</v>
      </c>
      <c r="H11" s="34">
        <f t="shared" si="0"/>
        <v>119.42965779468574</v>
      </c>
      <c r="I11" s="35">
        <f t="shared" si="1"/>
        <v>3.8078703703670058E-4</v>
      </c>
      <c r="J11" s="36">
        <f t="shared" si="2"/>
        <v>3.8194444444417108E-5</v>
      </c>
    </row>
    <row r="12" spans="1:10" s="32" customFormat="1" ht="27.75" customHeight="1" x14ac:dyDescent="0.2">
      <c r="A12" s="24">
        <v>5</v>
      </c>
      <c r="B12" s="25">
        <v>2</v>
      </c>
      <c r="C12" s="26" t="s">
        <v>20</v>
      </c>
      <c r="D12" s="26" t="s">
        <v>4</v>
      </c>
      <c r="E12" s="26" t="s">
        <v>13</v>
      </c>
      <c r="F12" s="27" t="s">
        <v>83</v>
      </c>
      <c r="G12" s="33">
        <v>3.7071759259261761E-3</v>
      </c>
      <c r="H12" s="34">
        <f t="shared" si="0"/>
        <v>117.67717764594899</v>
      </c>
      <c r="I12" s="35">
        <f t="shared" si="1"/>
        <v>4.3518518518537164E-4</v>
      </c>
      <c r="J12" s="36">
        <f t="shared" si="2"/>
        <v>5.4398148148671055E-5</v>
      </c>
    </row>
    <row r="13" spans="1:10" s="32" customFormat="1" ht="27.75" customHeight="1" x14ac:dyDescent="0.2">
      <c r="A13" s="24">
        <v>6</v>
      </c>
      <c r="B13" s="25">
        <v>8</v>
      </c>
      <c r="C13" s="26" t="s">
        <v>5</v>
      </c>
      <c r="D13" s="26" t="s">
        <v>6</v>
      </c>
      <c r="E13" s="26" t="s">
        <v>18</v>
      </c>
      <c r="F13" s="27" t="s">
        <v>7</v>
      </c>
      <c r="G13" s="33">
        <v>3.7743055555556904E-3</v>
      </c>
      <c r="H13" s="34">
        <f t="shared" si="0"/>
        <v>115.58417663293056</v>
      </c>
      <c r="I13" s="35">
        <f t="shared" si="1"/>
        <v>5.0231481481488593E-4</v>
      </c>
      <c r="J13" s="36">
        <f t="shared" si="2"/>
        <v>6.7129629629514298E-5</v>
      </c>
    </row>
    <row r="14" spans="1:10" s="32" customFormat="1" ht="27.75" customHeight="1" x14ac:dyDescent="0.2">
      <c r="A14" s="24">
        <v>7</v>
      </c>
      <c r="B14" s="25">
        <v>7</v>
      </c>
      <c r="C14" s="26" t="s">
        <v>35</v>
      </c>
      <c r="D14" s="26" t="s">
        <v>86</v>
      </c>
      <c r="E14" s="26" t="s">
        <v>36</v>
      </c>
      <c r="F14" s="27" t="s">
        <v>7</v>
      </c>
      <c r="G14" s="33">
        <v>4.1759259259255277E-3</v>
      </c>
      <c r="H14" s="34">
        <f t="shared" si="0"/>
        <v>104.46784922395676</v>
      </c>
      <c r="I14" s="35">
        <f t="shared" si="1"/>
        <v>9.0393518518472327E-4</v>
      </c>
      <c r="J14" s="36">
        <f t="shared" si="2"/>
        <v>4.0162037036983733E-4</v>
      </c>
    </row>
    <row r="15" spans="1:10" s="32" customFormat="1" ht="27.75" customHeight="1" x14ac:dyDescent="0.2">
      <c r="A15" s="24">
        <v>8</v>
      </c>
      <c r="B15" s="25">
        <v>11</v>
      </c>
      <c r="C15" s="26" t="s">
        <v>38</v>
      </c>
      <c r="D15" s="26" t="s">
        <v>4</v>
      </c>
      <c r="E15" s="26" t="s">
        <v>11</v>
      </c>
      <c r="F15" s="27" t="s">
        <v>9</v>
      </c>
      <c r="G15" s="33">
        <v>4.1979166666670231E-3</v>
      </c>
      <c r="H15" s="34">
        <f t="shared" si="0"/>
        <v>103.92059553348993</v>
      </c>
      <c r="I15" s="35">
        <f t="shared" si="1"/>
        <v>9.259259259262187E-4</v>
      </c>
      <c r="J15" s="36">
        <f t="shared" si="2"/>
        <v>2.1990740741495429E-5</v>
      </c>
    </row>
    <row r="16" spans="1:10" s="32" customFormat="1" ht="27.75" customHeight="1" x14ac:dyDescent="0.2">
      <c r="A16" s="24">
        <v>9</v>
      </c>
      <c r="B16" s="25">
        <v>9</v>
      </c>
      <c r="C16" s="26" t="s">
        <v>90</v>
      </c>
      <c r="D16" s="26" t="s">
        <v>22</v>
      </c>
      <c r="E16" s="26" t="s">
        <v>23</v>
      </c>
      <c r="F16" s="27" t="s">
        <v>7</v>
      </c>
      <c r="G16" s="33">
        <v>4.2789351851850732E-3</v>
      </c>
      <c r="H16" s="34">
        <f t="shared" si="0"/>
        <v>101.95293481201242</v>
      </c>
      <c r="I16" s="35">
        <f t="shared" si="1"/>
        <v>1.0069444444442688E-3</v>
      </c>
      <c r="J16" s="36">
        <f t="shared" si="2"/>
        <v>8.1018518518050087E-5</v>
      </c>
    </row>
    <row r="17" spans="1:10" s="32" customFormat="1" ht="27.75" customHeight="1" x14ac:dyDescent="0.2">
      <c r="A17" s="24">
        <v>10</v>
      </c>
      <c r="B17" s="25">
        <v>12</v>
      </c>
      <c r="C17" s="26" t="s">
        <v>25</v>
      </c>
      <c r="D17" s="26" t="s">
        <v>4</v>
      </c>
      <c r="E17" s="26" t="s">
        <v>10</v>
      </c>
      <c r="F17" s="27" t="s">
        <v>9</v>
      </c>
      <c r="G17" s="33">
        <v>4.3263888888888102E-3</v>
      </c>
      <c r="H17" s="34">
        <f t="shared" si="0"/>
        <v>100.83467094703234</v>
      </c>
      <c r="I17" s="35">
        <f t="shared" si="1"/>
        <v>1.0543981481480058E-3</v>
      </c>
      <c r="J17" s="36">
        <f t="shared" si="2"/>
        <v>4.7453703703737027E-5</v>
      </c>
    </row>
    <row r="18" spans="1:10" s="32" customFormat="1" ht="27.75" customHeight="1" x14ac:dyDescent="0.2">
      <c r="A18" s="24">
        <v>11</v>
      </c>
      <c r="B18" s="25">
        <v>10</v>
      </c>
      <c r="C18" s="26" t="s">
        <v>33</v>
      </c>
      <c r="D18" s="26" t="s">
        <v>4</v>
      </c>
      <c r="E18" s="26" t="s">
        <v>12</v>
      </c>
      <c r="F18" s="27" t="s">
        <v>9</v>
      </c>
      <c r="G18" s="33">
        <v>4.4178240740744279E-3</v>
      </c>
      <c r="H18" s="34">
        <f t="shared" si="0"/>
        <v>98.747707623780414</v>
      </c>
      <c r="I18" s="35">
        <f t="shared" si="1"/>
        <v>1.1458333333336235E-3</v>
      </c>
      <c r="J18" s="36">
        <f t="shared" si="2"/>
        <v>9.1435185185617662E-5</v>
      </c>
    </row>
    <row r="20" spans="1:10" ht="13.5" thickBot="1" x14ac:dyDescent="0.25"/>
    <row r="21" spans="1:10" ht="29.25" customHeight="1" thickBot="1" x14ac:dyDescent="0.25">
      <c r="B21" s="6" t="s">
        <v>53</v>
      </c>
      <c r="C21" s="6"/>
      <c r="E21" s="6" t="s">
        <v>56</v>
      </c>
      <c r="F21" s="39"/>
      <c r="G21" s="39"/>
      <c r="I21" s="144">
        <v>0.6958333333333333</v>
      </c>
      <c r="J21" s="145"/>
    </row>
  </sheetData>
  <sortState ref="B8:G18">
    <sortCondition ref="G8:G18"/>
  </sortState>
  <mergeCells count="13">
    <mergeCell ref="H6:H7"/>
    <mergeCell ref="I6:J6"/>
    <mergeCell ref="I21:J21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I22" sqref="I22"/>
    </sheetView>
  </sheetViews>
  <sheetFormatPr defaultRowHeight="12.75" x14ac:dyDescent="0.2"/>
  <cols>
    <col min="1" max="1" width="3.125" style="15" customWidth="1"/>
    <col min="2" max="2" width="4.875" style="37" customWidth="1"/>
    <col min="3" max="3" width="20.25" style="15" customWidth="1"/>
    <col min="4" max="4" width="14.625" style="15" bestFit="1" customWidth="1"/>
    <col min="5" max="5" width="12.875" style="15" customWidth="1"/>
    <col min="6" max="6" width="6.25" style="15" customWidth="1"/>
    <col min="7" max="7" width="6.75" style="15" customWidth="1"/>
    <col min="8" max="8" width="5.125" style="38" customWidth="1"/>
    <col min="9" max="10" width="7.5" style="15" customWidth="1"/>
  </cols>
  <sheetData>
    <row r="1" spans="1:10" ht="25.5" x14ac:dyDescent="0.2">
      <c r="B1" s="9"/>
      <c r="C1" s="9"/>
      <c r="D1" s="9"/>
      <c r="E1" s="9"/>
      <c r="F1" s="9"/>
      <c r="G1" s="9"/>
      <c r="H1" s="9"/>
      <c r="I1" s="9"/>
      <c r="J1" s="14" t="s">
        <v>54</v>
      </c>
    </row>
    <row r="2" spans="1:10" ht="48" customHeight="1" x14ac:dyDescent="0.2">
      <c r="B2" s="16"/>
      <c r="C2" s="16"/>
      <c r="D2" s="146" t="s">
        <v>55</v>
      </c>
      <c r="E2" s="146"/>
      <c r="F2" s="146"/>
      <c r="G2" s="146"/>
      <c r="H2" s="146"/>
      <c r="I2" s="146"/>
      <c r="J2" s="146"/>
    </row>
    <row r="3" spans="1:10" ht="27" thickBot="1" x14ac:dyDescent="0.25">
      <c r="B3" s="17"/>
      <c r="C3" s="17"/>
      <c r="D3" s="17"/>
      <c r="E3" s="17"/>
      <c r="F3" s="17"/>
      <c r="G3" s="17"/>
      <c r="H3" s="17"/>
      <c r="I3" s="17"/>
      <c r="J3" s="5" t="s">
        <v>39</v>
      </c>
    </row>
    <row r="4" spans="1:10" ht="20.25" customHeight="1" x14ac:dyDescent="0.2">
      <c r="A4" s="147" t="s">
        <v>40</v>
      </c>
      <c r="B4" s="148"/>
      <c r="C4" s="149"/>
      <c r="D4" s="153" t="s">
        <v>60</v>
      </c>
      <c r="E4" s="154"/>
      <c r="F4" s="154"/>
      <c r="G4" s="154"/>
      <c r="H4" s="155"/>
      <c r="I4" s="18">
        <v>9.9499999999999993</v>
      </c>
      <c r="J4" s="19" t="s">
        <v>41</v>
      </c>
    </row>
    <row r="5" spans="1:10" ht="20.25" customHeight="1" thickBot="1" x14ac:dyDescent="0.25">
      <c r="A5" s="150"/>
      <c r="B5" s="151"/>
      <c r="C5" s="152"/>
      <c r="D5" s="156"/>
      <c r="E5" s="157"/>
      <c r="F5" s="157"/>
      <c r="G5" s="157"/>
      <c r="H5" s="158"/>
      <c r="I5" s="159" t="s">
        <v>42</v>
      </c>
      <c r="J5" s="160"/>
    </row>
    <row r="6" spans="1:10" s="1" customFormat="1" x14ac:dyDescent="0.15">
      <c r="A6" s="161" t="s">
        <v>43</v>
      </c>
      <c r="B6" s="163" t="s">
        <v>44</v>
      </c>
      <c r="C6" s="20" t="s">
        <v>45</v>
      </c>
      <c r="D6" s="165" t="s">
        <v>15</v>
      </c>
      <c r="E6" s="165" t="s">
        <v>0</v>
      </c>
      <c r="F6" s="167" t="s">
        <v>34</v>
      </c>
      <c r="G6" s="169" t="s">
        <v>46</v>
      </c>
      <c r="H6" s="140" t="s">
        <v>47</v>
      </c>
      <c r="I6" s="142" t="s">
        <v>48</v>
      </c>
      <c r="J6" s="143"/>
    </row>
    <row r="7" spans="1:10" s="1" customFormat="1" ht="13.5" thickBot="1" x14ac:dyDescent="0.25">
      <c r="A7" s="162"/>
      <c r="B7" s="164"/>
      <c r="C7" s="21" t="s">
        <v>49</v>
      </c>
      <c r="D7" s="166"/>
      <c r="E7" s="166"/>
      <c r="F7" s="168"/>
      <c r="G7" s="170"/>
      <c r="H7" s="141"/>
      <c r="I7" s="22" t="s">
        <v>50</v>
      </c>
      <c r="J7" s="23" t="s">
        <v>51</v>
      </c>
    </row>
    <row r="8" spans="1:10" s="32" customFormat="1" ht="27.75" customHeight="1" x14ac:dyDescent="0.2">
      <c r="A8" s="24">
        <v>1</v>
      </c>
      <c r="B8" s="25">
        <v>6</v>
      </c>
      <c r="C8" s="26" t="s">
        <v>87</v>
      </c>
      <c r="D8" s="26" t="s">
        <v>4</v>
      </c>
      <c r="E8" s="26" t="s">
        <v>3</v>
      </c>
      <c r="F8" s="27" t="s">
        <v>83</v>
      </c>
      <c r="G8" s="28">
        <v>3.218750000000159E-3</v>
      </c>
      <c r="H8" s="29">
        <f t="shared" ref="H8:H17" si="0">PRODUCT(I$4/G8/24)</f>
        <v>128.80258899675738</v>
      </c>
      <c r="I8" s="30" t="s">
        <v>52</v>
      </c>
      <c r="J8" s="31" t="s">
        <v>52</v>
      </c>
    </row>
    <row r="9" spans="1:10" s="32" customFormat="1" ht="27.75" customHeight="1" x14ac:dyDescent="0.2">
      <c r="A9" s="24">
        <v>2</v>
      </c>
      <c r="B9" s="25">
        <v>2</v>
      </c>
      <c r="C9" s="26" t="s">
        <v>20</v>
      </c>
      <c r="D9" s="26" t="s">
        <v>4</v>
      </c>
      <c r="E9" s="26" t="s">
        <v>13</v>
      </c>
      <c r="F9" s="27" t="s">
        <v>83</v>
      </c>
      <c r="G9" s="33">
        <v>3.5856481481482128E-3</v>
      </c>
      <c r="H9" s="34">
        <f t="shared" si="0"/>
        <v>115.62298256939751</v>
      </c>
      <c r="I9" s="35">
        <f t="shared" ref="I9:I17" si="1">SUM(G9) - (G$8)</f>
        <v>3.6689814814805377E-4</v>
      </c>
      <c r="J9" s="36">
        <f t="shared" ref="J9:J17" si="2">SUM(G9) - (G8)</f>
        <v>3.6689814814805377E-4</v>
      </c>
    </row>
    <row r="10" spans="1:10" s="32" customFormat="1" ht="27.75" customHeight="1" x14ac:dyDescent="0.2">
      <c r="A10" s="24">
        <v>3</v>
      </c>
      <c r="B10" s="25">
        <v>1</v>
      </c>
      <c r="C10" s="26" t="s">
        <v>2</v>
      </c>
      <c r="D10" s="26" t="s">
        <v>28</v>
      </c>
      <c r="E10" s="26" t="s">
        <v>21</v>
      </c>
      <c r="F10" s="27" t="s">
        <v>83</v>
      </c>
      <c r="G10" s="33">
        <v>3.6504629629630081E-3</v>
      </c>
      <c r="H10" s="34">
        <f t="shared" si="0"/>
        <v>113.57006975269358</v>
      </c>
      <c r="I10" s="35">
        <f t="shared" si="1"/>
        <v>4.3171296296284911E-4</v>
      </c>
      <c r="J10" s="36">
        <f t="shared" si="2"/>
        <v>6.4814814814795341E-5</v>
      </c>
    </row>
    <row r="11" spans="1:10" s="32" customFormat="1" ht="27.75" customHeight="1" x14ac:dyDescent="0.2">
      <c r="A11" s="24">
        <v>4</v>
      </c>
      <c r="B11" s="25">
        <v>4</v>
      </c>
      <c r="C11" s="26" t="s">
        <v>84</v>
      </c>
      <c r="D11" s="26" t="s">
        <v>4</v>
      </c>
      <c r="E11" s="26" t="s">
        <v>3</v>
      </c>
      <c r="F11" s="27" t="s">
        <v>83</v>
      </c>
      <c r="G11" s="33">
        <v>3.6585648148150796E-3</v>
      </c>
      <c r="H11" s="34">
        <f t="shared" si="0"/>
        <v>113.31857007275357</v>
      </c>
      <c r="I11" s="35">
        <f t="shared" si="1"/>
        <v>4.3981481481492057E-4</v>
      </c>
      <c r="J11" s="36">
        <f t="shared" si="2"/>
        <v>8.1018518520714622E-6</v>
      </c>
    </row>
    <row r="12" spans="1:10" s="32" customFormat="1" ht="27.75" customHeight="1" x14ac:dyDescent="0.2">
      <c r="A12" s="24">
        <v>5</v>
      </c>
      <c r="B12" s="25">
        <v>8</v>
      </c>
      <c r="C12" s="26" t="s">
        <v>5</v>
      </c>
      <c r="D12" s="26" t="s">
        <v>6</v>
      </c>
      <c r="E12" s="26" t="s">
        <v>18</v>
      </c>
      <c r="F12" s="27" t="s">
        <v>7</v>
      </c>
      <c r="G12" s="33">
        <v>3.8344907407413809E-3</v>
      </c>
      <c r="H12" s="34">
        <f t="shared" si="0"/>
        <v>108.11952912766078</v>
      </c>
      <c r="I12" s="35">
        <f t="shared" si="1"/>
        <v>6.1574074074122187E-4</v>
      </c>
      <c r="J12" s="36">
        <f t="shared" si="2"/>
        <v>1.759259259263013E-4</v>
      </c>
    </row>
    <row r="13" spans="1:10" s="32" customFormat="1" ht="27.75" customHeight="1" x14ac:dyDescent="0.2">
      <c r="A13" s="24">
        <v>6</v>
      </c>
      <c r="B13" s="25">
        <v>10</v>
      </c>
      <c r="C13" s="26" t="s">
        <v>33</v>
      </c>
      <c r="D13" s="26" t="s">
        <v>4</v>
      </c>
      <c r="E13" s="26" t="s">
        <v>12</v>
      </c>
      <c r="F13" s="27" t="s">
        <v>9</v>
      </c>
      <c r="G13" s="33">
        <v>3.9178240740749271E-3</v>
      </c>
      <c r="H13" s="34">
        <f t="shared" si="0"/>
        <v>105.81979320529454</v>
      </c>
      <c r="I13" s="35">
        <f t="shared" si="1"/>
        <v>6.9907407407476807E-4</v>
      </c>
      <c r="J13" s="36">
        <f t="shared" si="2"/>
        <v>8.33333333335462E-5</v>
      </c>
    </row>
    <row r="14" spans="1:10" s="32" customFormat="1" ht="27.75" customHeight="1" x14ac:dyDescent="0.2">
      <c r="A14" s="24">
        <v>7</v>
      </c>
      <c r="B14" s="25">
        <v>7</v>
      </c>
      <c r="C14" s="26" t="s">
        <v>35</v>
      </c>
      <c r="D14" s="26" t="s">
        <v>86</v>
      </c>
      <c r="E14" s="26" t="s">
        <v>36</v>
      </c>
      <c r="F14" s="27" t="s">
        <v>7</v>
      </c>
      <c r="G14" s="33">
        <v>4.105324074074157E-3</v>
      </c>
      <c r="H14" s="34">
        <f t="shared" si="0"/>
        <v>100.98674936565908</v>
      </c>
      <c r="I14" s="35">
        <f t="shared" si="1"/>
        <v>8.8657407407399802E-4</v>
      </c>
      <c r="J14" s="36">
        <f t="shared" si="2"/>
        <v>1.8749999999922995E-4</v>
      </c>
    </row>
    <row r="15" spans="1:10" s="32" customFormat="1" ht="27.75" customHeight="1" x14ac:dyDescent="0.2">
      <c r="A15" s="24">
        <v>8</v>
      </c>
      <c r="B15" s="25">
        <v>9</v>
      </c>
      <c r="C15" s="26" t="s">
        <v>90</v>
      </c>
      <c r="D15" s="26" t="s">
        <v>22</v>
      </c>
      <c r="E15" s="26" t="s">
        <v>23</v>
      </c>
      <c r="F15" s="27" t="s">
        <v>7</v>
      </c>
      <c r="G15" s="33">
        <v>4.3807870370375923E-3</v>
      </c>
      <c r="H15" s="34">
        <f t="shared" si="0"/>
        <v>94.636723910159731</v>
      </c>
      <c r="I15" s="35">
        <f t="shared" si="1"/>
        <v>1.1620370370374333E-3</v>
      </c>
      <c r="J15" s="36">
        <f t="shared" si="2"/>
        <v>2.7546296296343531E-4</v>
      </c>
    </row>
    <row r="16" spans="1:10" s="32" customFormat="1" ht="27.75" customHeight="1" x14ac:dyDescent="0.2">
      <c r="A16" s="24">
        <v>9</v>
      </c>
      <c r="B16" s="25">
        <v>12</v>
      </c>
      <c r="C16" s="26" t="s">
        <v>25</v>
      </c>
      <c r="D16" s="26" t="s">
        <v>4</v>
      </c>
      <c r="E16" s="26" t="s">
        <v>10</v>
      </c>
      <c r="F16" s="27" t="s">
        <v>9</v>
      </c>
      <c r="G16" s="33">
        <v>4.4039351851856701E-3</v>
      </c>
      <c r="H16" s="34">
        <f t="shared" si="0"/>
        <v>94.139290407348369</v>
      </c>
      <c r="I16" s="35">
        <f t="shared" si="1"/>
        <v>1.1851851851855111E-3</v>
      </c>
      <c r="J16" s="36">
        <f t="shared" si="2"/>
        <v>2.3148148148077752E-5</v>
      </c>
    </row>
    <row r="17" spans="1:10" s="32" customFormat="1" ht="27.75" customHeight="1" x14ac:dyDescent="0.2">
      <c r="A17" s="24">
        <v>10</v>
      </c>
      <c r="B17" s="25">
        <v>11</v>
      </c>
      <c r="C17" s="26" t="s">
        <v>38</v>
      </c>
      <c r="D17" s="26" t="s">
        <v>4</v>
      </c>
      <c r="E17" s="26" t="s">
        <v>11</v>
      </c>
      <c r="F17" s="27" t="s">
        <v>9</v>
      </c>
      <c r="G17" s="33">
        <v>4.4780092592602294E-3</v>
      </c>
      <c r="H17" s="34">
        <f t="shared" si="0"/>
        <v>92.582062548442067</v>
      </c>
      <c r="I17" s="35">
        <f t="shared" si="1"/>
        <v>1.2592592592600704E-3</v>
      </c>
      <c r="J17" s="36">
        <f t="shared" si="2"/>
        <v>7.4074074074559348E-5</v>
      </c>
    </row>
    <row r="18" spans="1:10" s="32" customFormat="1" ht="27.75" customHeight="1" x14ac:dyDescent="0.2">
      <c r="A18" s="24">
        <v>11</v>
      </c>
      <c r="B18" s="25">
        <v>3</v>
      </c>
      <c r="C18" s="26" t="s">
        <v>85</v>
      </c>
      <c r="D18" s="26" t="s">
        <v>4</v>
      </c>
      <c r="E18" s="26" t="s">
        <v>3</v>
      </c>
      <c r="F18" s="27" t="s">
        <v>83</v>
      </c>
      <c r="G18" s="171" t="s">
        <v>98</v>
      </c>
      <c r="H18" s="172"/>
      <c r="I18" s="172"/>
      <c r="J18" s="173"/>
    </row>
    <row r="20" spans="1:10" ht="13.5" thickBot="1" x14ac:dyDescent="0.25"/>
    <row r="21" spans="1:10" ht="29.25" customHeight="1" thickBot="1" x14ac:dyDescent="0.25">
      <c r="B21" s="6" t="s">
        <v>53</v>
      </c>
      <c r="C21" s="6"/>
      <c r="E21" s="6" t="s">
        <v>56</v>
      </c>
      <c r="F21" s="39"/>
      <c r="G21" s="39"/>
      <c r="I21" s="144">
        <v>0.72013888888888899</v>
      </c>
      <c r="J21" s="145"/>
    </row>
  </sheetData>
  <sortState ref="B8:G17">
    <sortCondition ref="G8:G17"/>
  </sortState>
  <mergeCells count="14">
    <mergeCell ref="H6:H7"/>
    <mergeCell ref="I6:J6"/>
    <mergeCell ref="I21:J21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  <mergeCell ref="G18:J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I21" sqref="I21"/>
    </sheetView>
  </sheetViews>
  <sheetFormatPr defaultRowHeight="12.75" x14ac:dyDescent="0.2"/>
  <cols>
    <col min="1" max="1" width="3.125" style="15" customWidth="1"/>
    <col min="2" max="2" width="4.875" style="37" customWidth="1"/>
    <col min="3" max="3" width="20.375" style="15" customWidth="1"/>
    <col min="4" max="4" width="14.625" style="15" bestFit="1" customWidth="1"/>
    <col min="5" max="5" width="12.875" style="15" customWidth="1"/>
    <col min="6" max="6" width="6.25" style="15" customWidth="1"/>
    <col min="7" max="7" width="6.75" style="15" customWidth="1"/>
    <col min="8" max="8" width="5.125" style="38" customWidth="1"/>
    <col min="9" max="10" width="7.5" style="15" customWidth="1"/>
  </cols>
  <sheetData>
    <row r="1" spans="1:10" ht="25.5" x14ac:dyDescent="0.2">
      <c r="B1" s="9"/>
      <c r="C1" s="9"/>
      <c r="D1" s="9"/>
      <c r="E1" s="9"/>
      <c r="F1" s="9"/>
      <c r="G1" s="9"/>
      <c r="H1" s="9"/>
      <c r="I1" s="9"/>
      <c r="J1" s="14" t="s">
        <v>54</v>
      </c>
    </row>
    <row r="2" spans="1:10" ht="48" customHeight="1" x14ac:dyDescent="0.2">
      <c r="B2" s="16"/>
      <c r="C2" s="16"/>
      <c r="D2" s="146" t="s">
        <v>55</v>
      </c>
      <c r="E2" s="146"/>
      <c r="F2" s="146"/>
      <c r="G2" s="146"/>
      <c r="H2" s="146"/>
      <c r="I2" s="146"/>
      <c r="J2" s="146"/>
    </row>
    <row r="3" spans="1:10" ht="27" thickBot="1" x14ac:dyDescent="0.25">
      <c r="B3" s="17"/>
      <c r="C3" s="17"/>
      <c r="D3" s="17"/>
      <c r="E3" s="17"/>
      <c r="F3" s="17"/>
      <c r="G3" s="17"/>
      <c r="H3" s="17"/>
      <c r="I3" s="17"/>
      <c r="J3" s="5" t="s">
        <v>39</v>
      </c>
    </row>
    <row r="4" spans="1:10" ht="20.25" customHeight="1" x14ac:dyDescent="0.2">
      <c r="A4" s="147" t="s">
        <v>40</v>
      </c>
      <c r="B4" s="148"/>
      <c r="C4" s="149"/>
      <c r="D4" s="153" t="s">
        <v>61</v>
      </c>
      <c r="E4" s="154"/>
      <c r="F4" s="154"/>
      <c r="G4" s="154"/>
      <c r="H4" s="155"/>
      <c r="I4" s="18">
        <v>10.47</v>
      </c>
      <c r="J4" s="19" t="s">
        <v>41</v>
      </c>
    </row>
    <row r="5" spans="1:10" ht="20.25" customHeight="1" thickBot="1" x14ac:dyDescent="0.25">
      <c r="A5" s="150"/>
      <c r="B5" s="151"/>
      <c r="C5" s="152"/>
      <c r="D5" s="156"/>
      <c r="E5" s="157"/>
      <c r="F5" s="157"/>
      <c r="G5" s="157"/>
      <c r="H5" s="158"/>
      <c r="I5" s="159" t="s">
        <v>42</v>
      </c>
      <c r="J5" s="160"/>
    </row>
    <row r="6" spans="1:10" s="1" customFormat="1" x14ac:dyDescent="0.15">
      <c r="A6" s="161" t="s">
        <v>43</v>
      </c>
      <c r="B6" s="163" t="s">
        <v>44</v>
      </c>
      <c r="C6" s="20" t="s">
        <v>45</v>
      </c>
      <c r="D6" s="165" t="s">
        <v>15</v>
      </c>
      <c r="E6" s="165" t="s">
        <v>0</v>
      </c>
      <c r="F6" s="167" t="s">
        <v>34</v>
      </c>
      <c r="G6" s="169" t="s">
        <v>46</v>
      </c>
      <c r="H6" s="140" t="s">
        <v>47</v>
      </c>
      <c r="I6" s="142" t="s">
        <v>48</v>
      </c>
      <c r="J6" s="143"/>
    </row>
    <row r="7" spans="1:10" s="1" customFormat="1" ht="13.5" thickBot="1" x14ac:dyDescent="0.25">
      <c r="A7" s="162"/>
      <c r="B7" s="164"/>
      <c r="C7" s="21" t="s">
        <v>49</v>
      </c>
      <c r="D7" s="166"/>
      <c r="E7" s="166"/>
      <c r="F7" s="168"/>
      <c r="G7" s="170"/>
      <c r="H7" s="141"/>
      <c r="I7" s="22" t="s">
        <v>50</v>
      </c>
      <c r="J7" s="23" t="s">
        <v>51</v>
      </c>
    </row>
    <row r="8" spans="1:10" s="32" customFormat="1" ht="27.75" customHeight="1" x14ac:dyDescent="0.2">
      <c r="A8" s="24">
        <v>1</v>
      </c>
      <c r="B8" s="25">
        <v>6</v>
      </c>
      <c r="C8" s="26" t="s">
        <v>87</v>
      </c>
      <c r="D8" s="26" t="s">
        <v>4</v>
      </c>
      <c r="E8" s="26" t="s">
        <v>3</v>
      </c>
      <c r="F8" s="27" t="s">
        <v>83</v>
      </c>
      <c r="G8" s="28">
        <v>3.3263888888889204E-3</v>
      </c>
      <c r="H8" s="29">
        <f t="shared" ref="H8:H17" si="0">PRODUCT(I$4/G8/24)</f>
        <v>131.14822546972735</v>
      </c>
      <c r="I8" s="30" t="s">
        <v>52</v>
      </c>
      <c r="J8" s="31" t="s">
        <v>52</v>
      </c>
    </row>
    <row r="9" spans="1:10" s="32" customFormat="1" ht="27.75" customHeight="1" x14ac:dyDescent="0.2">
      <c r="A9" s="24">
        <v>2</v>
      </c>
      <c r="B9" s="25">
        <v>1</v>
      </c>
      <c r="C9" s="26" t="s">
        <v>2</v>
      </c>
      <c r="D9" s="26" t="s">
        <v>28</v>
      </c>
      <c r="E9" s="26" t="s">
        <v>21</v>
      </c>
      <c r="F9" s="27" t="s">
        <v>83</v>
      </c>
      <c r="G9" s="33">
        <v>3.5358796296295347E-3</v>
      </c>
      <c r="H9" s="34">
        <f t="shared" si="0"/>
        <v>123.37806873977418</v>
      </c>
      <c r="I9" s="35">
        <f t="shared" ref="I9:I17" si="1">SUM(G9) - (G$8)</f>
        <v>2.0949074074061436E-4</v>
      </c>
      <c r="J9" s="36">
        <f t="shared" ref="J9:J17" si="2">SUM(G9) - (G8)</f>
        <v>2.0949074074061436E-4</v>
      </c>
    </row>
    <row r="10" spans="1:10" s="32" customFormat="1" ht="27.75" customHeight="1" x14ac:dyDescent="0.2">
      <c r="A10" s="24">
        <v>3</v>
      </c>
      <c r="B10" s="25">
        <v>4</v>
      </c>
      <c r="C10" s="26" t="s">
        <v>84</v>
      </c>
      <c r="D10" s="26" t="s">
        <v>4</v>
      </c>
      <c r="E10" s="26" t="s">
        <v>3</v>
      </c>
      <c r="F10" s="27" t="s">
        <v>83</v>
      </c>
      <c r="G10" s="33">
        <v>3.5474537037036846E-3</v>
      </c>
      <c r="H10" s="34">
        <f t="shared" si="0"/>
        <v>122.97553017944603</v>
      </c>
      <c r="I10" s="35">
        <f t="shared" si="1"/>
        <v>2.2106481481476425E-4</v>
      </c>
      <c r="J10" s="36">
        <f t="shared" si="2"/>
        <v>1.1574074074149898E-5</v>
      </c>
    </row>
    <row r="11" spans="1:10" s="32" customFormat="1" ht="27.75" customHeight="1" x14ac:dyDescent="0.2">
      <c r="A11" s="24">
        <v>4</v>
      </c>
      <c r="B11" s="25">
        <v>2</v>
      </c>
      <c r="C11" s="26" t="s">
        <v>20</v>
      </c>
      <c r="D11" s="26" t="s">
        <v>4</v>
      </c>
      <c r="E11" s="26" t="s">
        <v>13</v>
      </c>
      <c r="F11" s="27" t="s">
        <v>83</v>
      </c>
      <c r="G11" s="33">
        <v>3.6435185185186292E-3</v>
      </c>
      <c r="H11" s="34">
        <f t="shared" si="0"/>
        <v>119.73316391359231</v>
      </c>
      <c r="I11" s="35">
        <f t="shared" si="1"/>
        <v>3.1712962962970881E-4</v>
      </c>
      <c r="J11" s="36">
        <f t="shared" si="2"/>
        <v>9.6064814814944555E-5</v>
      </c>
    </row>
    <row r="12" spans="1:10" s="32" customFormat="1" ht="27.75" customHeight="1" x14ac:dyDescent="0.2">
      <c r="A12" s="24">
        <v>5</v>
      </c>
      <c r="B12" s="25">
        <v>8</v>
      </c>
      <c r="C12" s="26" t="s">
        <v>5</v>
      </c>
      <c r="D12" s="26" t="s">
        <v>6</v>
      </c>
      <c r="E12" s="26" t="s">
        <v>18</v>
      </c>
      <c r="F12" s="27" t="s">
        <v>7</v>
      </c>
      <c r="G12" s="33">
        <v>3.8449074074078382E-3</v>
      </c>
      <c r="H12" s="34">
        <f t="shared" si="0"/>
        <v>113.4617700180487</v>
      </c>
      <c r="I12" s="35">
        <f t="shared" si="1"/>
        <v>5.1851851851891784E-4</v>
      </c>
      <c r="J12" s="36">
        <f t="shared" si="2"/>
        <v>2.0138888888920903E-4</v>
      </c>
    </row>
    <row r="13" spans="1:10" s="32" customFormat="1" ht="27.75" customHeight="1" x14ac:dyDescent="0.2">
      <c r="A13" s="24">
        <v>6</v>
      </c>
      <c r="B13" s="25">
        <v>10</v>
      </c>
      <c r="C13" s="26" t="s">
        <v>33</v>
      </c>
      <c r="D13" s="26" t="s">
        <v>4</v>
      </c>
      <c r="E13" s="26" t="s">
        <v>12</v>
      </c>
      <c r="F13" s="27" t="s">
        <v>9</v>
      </c>
      <c r="G13" s="33">
        <v>3.868055555556249E-3</v>
      </c>
      <c r="H13" s="34">
        <f t="shared" si="0"/>
        <v>112.78276481146992</v>
      </c>
      <c r="I13" s="35">
        <f t="shared" si="1"/>
        <v>5.4166666666732866E-4</v>
      </c>
      <c r="J13" s="36">
        <f t="shared" si="2"/>
        <v>2.3148148148410819E-5</v>
      </c>
    </row>
    <row r="14" spans="1:10" s="32" customFormat="1" ht="27.75" customHeight="1" x14ac:dyDescent="0.2">
      <c r="A14" s="24">
        <v>7</v>
      </c>
      <c r="B14" s="25">
        <v>7</v>
      </c>
      <c r="C14" s="26" t="s">
        <v>35</v>
      </c>
      <c r="D14" s="26" t="s">
        <v>86</v>
      </c>
      <c r="E14" s="26" t="s">
        <v>36</v>
      </c>
      <c r="F14" s="27" t="s">
        <v>7</v>
      </c>
      <c r="G14" s="33">
        <v>4.0902777777787058E-3</v>
      </c>
      <c r="H14" s="34">
        <f t="shared" si="0"/>
        <v>106.65534804751401</v>
      </c>
      <c r="I14" s="35">
        <f t="shared" si="1"/>
        <v>7.6388888888978546E-4</v>
      </c>
      <c r="J14" s="36">
        <f t="shared" si="2"/>
        <v>2.222222222224568E-4</v>
      </c>
    </row>
    <row r="15" spans="1:10" s="32" customFormat="1" ht="27.75" customHeight="1" x14ac:dyDescent="0.2">
      <c r="A15" s="24">
        <v>8</v>
      </c>
      <c r="B15" s="25">
        <v>12</v>
      </c>
      <c r="C15" s="26" t="s">
        <v>25</v>
      </c>
      <c r="D15" s="26" t="s">
        <v>4</v>
      </c>
      <c r="E15" s="26" t="s">
        <v>10</v>
      </c>
      <c r="F15" s="27" t="s">
        <v>9</v>
      </c>
      <c r="G15" s="33">
        <v>4.277777777779046E-3</v>
      </c>
      <c r="H15" s="34">
        <f t="shared" si="0"/>
        <v>101.98051948048925</v>
      </c>
      <c r="I15" s="35">
        <f t="shared" si="1"/>
        <v>9.5138888889012563E-4</v>
      </c>
      <c r="J15" s="36">
        <f t="shared" si="2"/>
        <v>1.8750000000034017E-4</v>
      </c>
    </row>
    <row r="16" spans="1:10" s="32" customFormat="1" ht="27.75" customHeight="1" x14ac:dyDescent="0.2">
      <c r="A16" s="24">
        <v>9</v>
      </c>
      <c r="B16" s="25">
        <v>9</v>
      </c>
      <c r="C16" s="26" t="s">
        <v>90</v>
      </c>
      <c r="D16" s="26" t="s">
        <v>22</v>
      </c>
      <c r="E16" s="26" t="s">
        <v>23</v>
      </c>
      <c r="F16" s="27" t="s">
        <v>7</v>
      </c>
      <c r="G16" s="33">
        <v>4.354166666666992E-3</v>
      </c>
      <c r="H16" s="34">
        <f t="shared" si="0"/>
        <v>100.19138755980113</v>
      </c>
      <c r="I16" s="35">
        <f t="shared" si="1"/>
        <v>1.0277777777780717E-3</v>
      </c>
      <c r="J16" s="36">
        <f t="shared" si="2"/>
        <v>7.6388888887946038E-5</v>
      </c>
    </row>
    <row r="17" spans="1:10" s="32" customFormat="1" ht="27.75" customHeight="1" x14ac:dyDescent="0.2">
      <c r="A17" s="24">
        <v>10</v>
      </c>
      <c r="B17" s="25">
        <v>11</v>
      </c>
      <c r="C17" s="26" t="s">
        <v>38</v>
      </c>
      <c r="D17" s="26" t="s">
        <v>4</v>
      </c>
      <c r="E17" s="26" t="s">
        <v>11</v>
      </c>
      <c r="F17" s="27" t="s">
        <v>9</v>
      </c>
      <c r="G17" s="33">
        <v>4.6504629629636751E-3</v>
      </c>
      <c r="H17" s="34">
        <f t="shared" si="0"/>
        <v>93.807864609243964</v>
      </c>
      <c r="I17" s="35">
        <f t="shared" si="1"/>
        <v>1.3240740740747547E-3</v>
      </c>
      <c r="J17" s="36">
        <f t="shared" si="2"/>
        <v>2.9629629629668308E-4</v>
      </c>
    </row>
    <row r="19" spans="1:10" ht="13.5" thickBot="1" x14ac:dyDescent="0.25"/>
    <row r="20" spans="1:10" ht="29.25" customHeight="1" thickBot="1" x14ac:dyDescent="0.25">
      <c r="B20" s="6" t="s">
        <v>53</v>
      </c>
      <c r="C20" s="6"/>
      <c r="E20" s="6" t="s">
        <v>56</v>
      </c>
      <c r="F20" s="39"/>
      <c r="G20" s="39"/>
      <c r="I20" s="144">
        <v>0.75555555555555554</v>
      </c>
      <c r="J20" s="145"/>
    </row>
  </sheetData>
  <sortState ref="B8:G17">
    <sortCondition ref="G8:G17"/>
  </sortState>
  <mergeCells count="13">
    <mergeCell ref="H6:H7"/>
    <mergeCell ref="I6:J6"/>
    <mergeCell ref="I20:J20"/>
    <mergeCell ref="D2:J2"/>
    <mergeCell ref="A4:C5"/>
    <mergeCell ref="D4:H5"/>
    <mergeCell ref="I5:J5"/>
    <mergeCell ref="A6:A7"/>
    <mergeCell ref="B6:B7"/>
    <mergeCell ref="D6:D7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activeCell="A20" sqref="A20"/>
    </sheetView>
  </sheetViews>
  <sheetFormatPr defaultRowHeight="12.75" x14ac:dyDescent="0.2"/>
  <cols>
    <col min="1" max="1" width="4.625" style="11" bestFit="1" customWidth="1"/>
    <col min="2" max="2" width="5.25" style="3" customWidth="1"/>
    <col min="3" max="3" width="20.625" style="12" bestFit="1" customWidth="1"/>
    <col min="4" max="4" width="15.875" style="2" bestFit="1" customWidth="1"/>
    <col min="5" max="5" width="12.75" style="2" customWidth="1"/>
    <col min="6" max="6" width="6.625" style="2" customWidth="1"/>
    <col min="7" max="7" width="6.875" style="2" customWidth="1"/>
    <col min="8" max="8" width="9.25" style="2" customWidth="1"/>
    <col min="9" max="9" width="7" style="2" customWidth="1"/>
    <col min="10" max="10" width="10.125" style="2" customWidth="1"/>
    <col min="11" max="12" width="8.875" style="2" customWidth="1"/>
  </cols>
  <sheetData>
    <row r="1" spans="1:12" ht="25.5" x14ac:dyDescent="0.2">
      <c r="B1" s="40"/>
      <c r="C1" s="40"/>
      <c r="D1" s="40"/>
      <c r="E1" s="41"/>
      <c r="F1" s="41"/>
      <c r="G1" s="41"/>
      <c r="H1" s="41"/>
      <c r="I1" s="41"/>
      <c r="J1" s="41"/>
      <c r="K1" s="14" t="s">
        <v>54</v>
      </c>
    </row>
    <row r="2" spans="1:12" ht="43.5" customHeight="1" x14ac:dyDescent="0.2">
      <c r="B2" s="7"/>
      <c r="C2" s="7"/>
      <c r="D2" s="139" t="s">
        <v>82</v>
      </c>
      <c r="E2" s="139"/>
      <c r="F2" s="139"/>
      <c r="G2" s="139"/>
      <c r="H2" s="139"/>
      <c r="I2" s="139"/>
      <c r="J2" s="139"/>
      <c r="K2" s="139"/>
      <c r="L2" s="114"/>
    </row>
    <row r="3" spans="1:12" ht="21" x14ac:dyDescent="0.2">
      <c r="B3" s="112"/>
      <c r="C3" s="112"/>
      <c r="D3" s="112"/>
      <c r="E3" s="8"/>
      <c r="F3" s="8"/>
      <c r="G3" s="8"/>
      <c r="H3" s="8"/>
      <c r="I3" s="8"/>
      <c r="J3" s="8"/>
      <c r="K3" s="5" t="s">
        <v>39</v>
      </c>
    </row>
    <row r="4" spans="1:12" ht="21.75" thickBot="1" x14ac:dyDescent="0.25">
      <c r="B4" s="42"/>
      <c r="C4" s="42"/>
      <c r="D4" s="42"/>
      <c r="E4" s="43"/>
      <c r="F4" s="43"/>
      <c r="G4" s="43"/>
      <c r="H4" s="43"/>
      <c r="I4" s="43"/>
      <c r="J4" s="43"/>
      <c r="K4" s="113"/>
      <c r="L4" s="5"/>
    </row>
    <row r="5" spans="1:12" s="10" customFormat="1" ht="17.25" customHeight="1" thickBot="1" x14ac:dyDescent="0.25">
      <c r="A5" s="184" t="s">
        <v>70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</row>
    <row r="6" spans="1:12" s="44" customFormat="1" ht="22.5" customHeight="1" x14ac:dyDescent="0.2">
      <c r="A6" s="194" t="s">
        <v>73</v>
      </c>
      <c r="B6" s="195"/>
      <c r="C6" s="195"/>
      <c r="D6" s="196"/>
      <c r="E6" s="187" t="s">
        <v>71</v>
      </c>
      <c r="F6" s="188"/>
      <c r="G6" s="188"/>
      <c r="H6" s="188"/>
      <c r="I6" s="188"/>
      <c r="J6" s="188"/>
      <c r="K6" s="189"/>
      <c r="L6" s="190">
        <v>0.81180555555555556</v>
      </c>
    </row>
    <row r="7" spans="1:12" s="44" customFormat="1" ht="19.5" customHeight="1" thickBot="1" x14ac:dyDescent="0.25">
      <c r="A7" s="197"/>
      <c r="B7" s="198"/>
      <c r="C7" s="198"/>
      <c r="D7" s="199"/>
      <c r="E7" s="192" t="s">
        <v>62</v>
      </c>
      <c r="F7" s="193"/>
      <c r="G7" s="120">
        <v>13</v>
      </c>
      <c r="H7" s="193" t="s">
        <v>63</v>
      </c>
      <c r="I7" s="193"/>
      <c r="J7" s="193"/>
      <c r="K7" s="121">
        <v>10</v>
      </c>
      <c r="L7" s="191"/>
    </row>
    <row r="8" spans="1:12" s="45" customFormat="1" ht="15.75" customHeight="1" x14ac:dyDescent="0.2">
      <c r="A8" s="200" t="s">
        <v>72</v>
      </c>
      <c r="B8" s="182" t="s">
        <v>44</v>
      </c>
      <c r="C8" s="180" t="s">
        <v>64</v>
      </c>
      <c r="D8" s="180" t="s">
        <v>15</v>
      </c>
      <c r="E8" s="180" t="s">
        <v>0</v>
      </c>
      <c r="F8" s="182" t="s">
        <v>1</v>
      </c>
      <c r="G8" s="182" t="s">
        <v>65</v>
      </c>
      <c r="H8" s="182" t="s">
        <v>46</v>
      </c>
      <c r="I8" s="182" t="s">
        <v>66</v>
      </c>
      <c r="J8" s="182" t="s">
        <v>67</v>
      </c>
      <c r="K8" s="182" t="s">
        <v>68</v>
      </c>
      <c r="L8" s="208"/>
    </row>
    <row r="9" spans="1:12" s="45" customFormat="1" ht="15.75" customHeight="1" thickBot="1" x14ac:dyDescent="0.25">
      <c r="A9" s="201"/>
      <c r="B9" s="183"/>
      <c r="C9" s="181"/>
      <c r="D9" s="181"/>
      <c r="E9" s="181"/>
      <c r="F9" s="183"/>
      <c r="G9" s="183"/>
      <c r="H9" s="183"/>
      <c r="I9" s="183"/>
      <c r="J9" s="183"/>
      <c r="K9" s="46" t="s">
        <v>50</v>
      </c>
      <c r="L9" s="47" t="s">
        <v>51</v>
      </c>
    </row>
    <row r="10" spans="1:12" s="1" customFormat="1" ht="29.25" customHeight="1" x14ac:dyDescent="0.2">
      <c r="A10" s="48">
        <v>1</v>
      </c>
      <c r="B10" s="49">
        <v>6</v>
      </c>
      <c r="C10" s="50" t="s">
        <v>87</v>
      </c>
      <c r="D10" s="50" t="s">
        <v>4</v>
      </c>
      <c r="E10" s="51" t="s">
        <v>3</v>
      </c>
      <c r="F10" s="52" t="s">
        <v>83</v>
      </c>
      <c r="G10" s="53">
        <v>1</v>
      </c>
      <c r="H10" s="54">
        <v>1.6364583333333571E-2</v>
      </c>
      <c r="I10" s="55"/>
      <c r="J10" s="56">
        <f t="shared" ref="J10:J19" si="0">H10+I10</f>
        <v>1.6364583333333571E-2</v>
      </c>
      <c r="K10" s="57" t="s">
        <v>69</v>
      </c>
      <c r="L10" s="58" t="s">
        <v>69</v>
      </c>
    </row>
    <row r="11" spans="1:12" s="1" customFormat="1" ht="29.25" customHeight="1" x14ac:dyDescent="0.2">
      <c r="A11" s="59">
        <v>2</v>
      </c>
      <c r="B11" s="60">
        <v>1</v>
      </c>
      <c r="C11" s="61" t="s">
        <v>2</v>
      </c>
      <c r="D11" s="61" t="s">
        <v>28</v>
      </c>
      <c r="E11" s="62" t="s">
        <v>21</v>
      </c>
      <c r="F11" s="63" t="s">
        <v>83</v>
      </c>
      <c r="G11" s="64">
        <v>2</v>
      </c>
      <c r="H11" s="65">
        <v>1.8070601851851609E-2</v>
      </c>
      <c r="I11" s="66"/>
      <c r="J11" s="67">
        <f t="shared" si="0"/>
        <v>1.8070601851851609E-2</v>
      </c>
      <c r="K11" s="65">
        <f t="shared" ref="K11:K19" si="1">SUM(J11 - J$10)</f>
        <v>1.7060185185180377E-3</v>
      </c>
      <c r="L11" s="68">
        <f>SUM(J11 - J10)</f>
        <v>1.7060185185180377E-3</v>
      </c>
    </row>
    <row r="12" spans="1:12" s="1" customFormat="1" ht="29.25" customHeight="1" x14ac:dyDescent="0.2">
      <c r="A12" s="59">
        <v>3</v>
      </c>
      <c r="B12" s="60">
        <v>4</v>
      </c>
      <c r="C12" s="61" t="s">
        <v>84</v>
      </c>
      <c r="D12" s="61" t="s">
        <v>4</v>
      </c>
      <c r="E12" s="62" t="s">
        <v>3</v>
      </c>
      <c r="F12" s="63" t="s">
        <v>83</v>
      </c>
      <c r="G12" s="64">
        <v>3</v>
      </c>
      <c r="H12" s="65">
        <v>1.8101851851852091E-2</v>
      </c>
      <c r="I12" s="66"/>
      <c r="J12" s="67">
        <f t="shared" si="0"/>
        <v>1.8101851851852091E-2</v>
      </c>
      <c r="K12" s="65">
        <f t="shared" si="1"/>
        <v>1.7372685185185199E-3</v>
      </c>
      <c r="L12" s="68">
        <f>SUM(J12 - J11)</f>
        <v>3.1250000000482281E-5</v>
      </c>
    </row>
    <row r="13" spans="1:12" s="1" customFormat="1" ht="29.25" customHeight="1" x14ac:dyDescent="0.2">
      <c r="A13" s="59">
        <v>4</v>
      </c>
      <c r="B13" s="60">
        <v>2</v>
      </c>
      <c r="C13" s="61" t="s">
        <v>20</v>
      </c>
      <c r="D13" s="61" t="s">
        <v>4</v>
      </c>
      <c r="E13" s="62" t="s">
        <v>13</v>
      </c>
      <c r="F13" s="63" t="s">
        <v>83</v>
      </c>
      <c r="G13" s="64">
        <v>4</v>
      </c>
      <c r="H13" s="65">
        <v>1.8177083333333566E-2</v>
      </c>
      <c r="I13" s="66"/>
      <c r="J13" s="67">
        <f t="shared" si="0"/>
        <v>1.8177083333333566E-2</v>
      </c>
      <c r="K13" s="65">
        <f t="shared" si="1"/>
        <v>1.8124999999999947E-3</v>
      </c>
      <c r="L13" s="68">
        <f t="shared" ref="L13:L19" si="2">SUM(J13 - J12)</f>
        <v>7.5231481481474738E-5</v>
      </c>
    </row>
    <row r="14" spans="1:12" s="1" customFormat="1" ht="29.25" customHeight="1" x14ac:dyDescent="0.2">
      <c r="A14" s="59">
        <v>5</v>
      </c>
      <c r="B14" s="60">
        <v>8</v>
      </c>
      <c r="C14" s="61" t="s">
        <v>5</v>
      </c>
      <c r="D14" s="61" t="s">
        <v>6</v>
      </c>
      <c r="E14" s="62" t="s">
        <v>18</v>
      </c>
      <c r="F14" s="63" t="s">
        <v>7</v>
      </c>
      <c r="G14" s="64">
        <v>1</v>
      </c>
      <c r="H14" s="65">
        <v>1.8759259259260253E-2</v>
      </c>
      <c r="I14" s="66"/>
      <c r="J14" s="67">
        <f t="shared" si="0"/>
        <v>1.8759259259260253E-2</v>
      </c>
      <c r="K14" s="65">
        <f t="shared" si="1"/>
        <v>2.3946759259266814E-3</v>
      </c>
      <c r="L14" s="68">
        <f t="shared" si="2"/>
        <v>5.8217592592668677E-4</v>
      </c>
    </row>
    <row r="15" spans="1:12" s="1" customFormat="1" ht="29.25" customHeight="1" x14ac:dyDescent="0.2">
      <c r="A15" s="59">
        <v>6</v>
      </c>
      <c r="B15" s="60">
        <v>10</v>
      </c>
      <c r="C15" s="61" t="s">
        <v>33</v>
      </c>
      <c r="D15" s="61" t="s">
        <v>4</v>
      </c>
      <c r="E15" s="62" t="s">
        <v>12</v>
      </c>
      <c r="F15" s="63" t="s">
        <v>9</v>
      </c>
      <c r="G15" s="64">
        <v>1</v>
      </c>
      <c r="H15" s="65">
        <v>1.9865740740742766E-2</v>
      </c>
      <c r="I15" s="66"/>
      <c r="J15" s="67">
        <f t="shared" si="0"/>
        <v>1.9865740740742766E-2</v>
      </c>
      <c r="K15" s="65">
        <f t="shared" si="1"/>
        <v>3.5011574074091945E-3</v>
      </c>
      <c r="L15" s="68">
        <f t="shared" si="2"/>
        <v>1.106481481482513E-3</v>
      </c>
    </row>
    <row r="16" spans="1:12" s="1" customFormat="1" ht="29.25" customHeight="1" x14ac:dyDescent="0.2">
      <c r="A16" s="59">
        <v>7</v>
      </c>
      <c r="B16" s="60">
        <v>7</v>
      </c>
      <c r="C16" s="61" t="s">
        <v>35</v>
      </c>
      <c r="D16" s="61" t="s">
        <v>86</v>
      </c>
      <c r="E16" s="62" t="s">
        <v>36</v>
      </c>
      <c r="F16" s="63" t="s">
        <v>7</v>
      </c>
      <c r="G16" s="64">
        <v>2</v>
      </c>
      <c r="H16" s="65">
        <v>2.0130787037037856E-2</v>
      </c>
      <c r="I16" s="66"/>
      <c r="J16" s="67">
        <f t="shared" si="0"/>
        <v>2.0130787037037856E-2</v>
      </c>
      <c r="K16" s="65">
        <f t="shared" si="1"/>
        <v>3.766203703704285E-3</v>
      </c>
      <c r="L16" s="68">
        <f t="shared" si="2"/>
        <v>2.6504629629509058E-4</v>
      </c>
    </row>
    <row r="17" spans="1:12" s="1" customFormat="1" ht="29.25" customHeight="1" x14ac:dyDescent="0.2">
      <c r="A17" s="59">
        <v>8</v>
      </c>
      <c r="B17" s="60">
        <v>9</v>
      </c>
      <c r="C17" s="61" t="s">
        <v>90</v>
      </c>
      <c r="D17" s="61" t="s">
        <v>22</v>
      </c>
      <c r="E17" s="62" t="s">
        <v>23</v>
      </c>
      <c r="F17" s="63" t="s">
        <v>7</v>
      </c>
      <c r="G17" s="64">
        <v>3</v>
      </c>
      <c r="H17" s="65">
        <v>2.074537037037083E-2</v>
      </c>
      <c r="I17" s="66"/>
      <c r="J17" s="67">
        <f t="shared" si="0"/>
        <v>2.074537037037083E-2</v>
      </c>
      <c r="K17" s="65">
        <f t="shared" si="1"/>
        <v>4.3807870370372592E-3</v>
      </c>
      <c r="L17" s="68">
        <f t="shared" si="2"/>
        <v>6.1458333333297421E-4</v>
      </c>
    </row>
    <row r="18" spans="1:12" s="1" customFormat="1" ht="29.25" customHeight="1" x14ac:dyDescent="0.2">
      <c r="A18" s="59">
        <v>9</v>
      </c>
      <c r="B18" s="60">
        <v>12</v>
      </c>
      <c r="C18" s="61" t="s">
        <v>25</v>
      </c>
      <c r="D18" s="61" t="s">
        <v>4</v>
      </c>
      <c r="E18" s="62" t="s">
        <v>10</v>
      </c>
      <c r="F18" s="63" t="s">
        <v>9</v>
      </c>
      <c r="G18" s="64">
        <v>2</v>
      </c>
      <c r="H18" s="65">
        <v>2.104976851852014E-2</v>
      </c>
      <c r="I18" s="66"/>
      <c r="J18" s="67">
        <f t="shared" si="0"/>
        <v>2.104976851852014E-2</v>
      </c>
      <c r="K18" s="65">
        <f t="shared" si="1"/>
        <v>4.6851851851865689E-3</v>
      </c>
      <c r="L18" s="68">
        <f t="shared" si="2"/>
        <v>3.0439814814930966E-4</v>
      </c>
    </row>
    <row r="19" spans="1:12" s="1" customFormat="1" ht="29.25" customHeight="1" thickBot="1" x14ac:dyDescent="0.25">
      <c r="A19" s="129">
        <v>10</v>
      </c>
      <c r="B19" s="130">
        <v>11</v>
      </c>
      <c r="C19" s="131" t="s">
        <v>38</v>
      </c>
      <c r="D19" s="131" t="s">
        <v>4</v>
      </c>
      <c r="E19" s="132" t="s">
        <v>11</v>
      </c>
      <c r="F19" s="133" t="s">
        <v>9</v>
      </c>
      <c r="G19" s="134">
        <v>3</v>
      </c>
      <c r="H19" s="135">
        <v>2.1133101851854463E-2</v>
      </c>
      <c r="I19" s="136"/>
      <c r="J19" s="137">
        <f t="shared" si="0"/>
        <v>2.1133101851854463E-2</v>
      </c>
      <c r="K19" s="135">
        <f t="shared" si="1"/>
        <v>4.7685185185208923E-3</v>
      </c>
      <c r="L19" s="138">
        <f t="shared" si="2"/>
        <v>8.3333333334323356E-5</v>
      </c>
    </row>
    <row r="20" spans="1:12" s="1" customFormat="1" ht="29.25" customHeight="1" x14ac:dyDescent="0.2">
      <c r="A20" s="124"/>
      <c r="B20" s="125">
        <v>3</v>
      </c>
      <c r="C20" s="126" t="s">
        <v>85</v>
      </c>
      <c r="D20" s="126" t="s">
        <v>4</v>
      </c>
      <c r="E20" s="127" t="s">
        <v>3</v>
      </c>
      <c r="F20" s="128" t="s">
        <v>83</v>
      </c>
      <c r="G20" s="202" t="s">
        <v>100</v>
      </c>
      <c r="H20" s="203"/>
      <c r="I20" s="203"/>
      <c r="J20" s="203"/>
      <c r="K20" s="203"/>
      <c r="L20" s="204"/>
    </row>
    <row r="21" spans="1:12" s="1" customFormat="1" ht="29.25" customHeight="1" x14ac:dyDescent="0.2">
      <c r="A21" s="59"/>
      <c r="B21" s="60">
        <v>5</v>
      </c>
      <c r="C21" s="61" t="s">
        <v>88</v>
      </c>
      <c r="D21" s="61" t="s">
        <v>4</v>
      </c>
      <c r="E21" s="62" t="s">
        <v>89</v>
      </c>
      <c r="F21" s="63" t="s">
        <v>83</v>
      </c>
      <c r="G21" s="205" t="s">
        <v>99</v>
      </c>
      <c r="H21" s="206"/>
      <c r="I21" s="206"/>
      <c r="J21" s="206"/>
      <c r="K21" s="206"/>
      <c r="L21" s="207"/>
    </row>
    <row r="22" spans="1:12" s="1" customFormat="1" ht="29.25" customHeight="1" x14ac:dyDescent="0.2">
      <c r="A22" s="59"/>
      <c r="B22" s="60">
        <v>14</v>
      </c>
      <c r="C22" s="61" t="s">
        <v>8</v>
      </c>
      <c r="D22" s="61" t="s">
        <v>24</v>
      </c>
      <c r="E22" s="62" t="s">
        <v>37</v>
      </c>
      <c r="F22" s="63" t="s">
        <v>83</v>
      </c>
      <c r="G22" s="205" t="s">
        <v>99</v>
      </c>
      <c r="H22" s="206"/>
      <c r="I22" s="206"/>
      <c r="J22" s="206"/>
      <c r="K22" s="206"/>
      <c r="L22" s="207"/>
    </row>
  </sheetData>
  <mergeCells count="21">
    <mergeCell ref="G20:L20"/>
    <mergeCell ref="G21:L21"/>
    <mergeCell ref="G22:L22"/>
    <mergeCell ref="I8:I9"/>
    <mergeCell ref="J8:J9"/>
    <mergeCell ref="K8:L8"/>
    <mergeCell ref="D2:K2"/>
    <mergeCell ref="E8:E9"/>
    <mergeCell ref="F8:F9"/>
    <mergeCell ref="A5:L5"/>
    <mergeCell ref="E6:K6"/>
    <mergeCell ref="L6:L7"/>
    <mergeCell ref="E7:F7"/>
    <mergeCell ref="H7:J7"/>
    <mergeCell ref="A6:D7"/>
    <mergeCell ref="A8:A9"/>
    <mergeCell ref="B8:B9"/>
    <mergeCell ref="C8:C9"/>
    <mergeCell ref="D8:D9"/>
    <mergeCell ref="G8:G9"/>
    <mergeCell ref="H8:H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C15" sqref="C15"/>
    </sheetView>
  </sheetViews>
  <sheetFormatPr defaultRowHeight="12.75" x14ac:dyDescent="0.2"/>
  <cols>
    <col min="1" max="1" width="5.375" style="11" customWidth="1"/>
    <col min="2" max="2" width="4.125" style="12" customWidth="1"/>
    <col min="3" max="3" width="17.125" style="12" bestFit="1" customWidth="1"/>
    <col min="4" max="4" width="19" style="12" bestFit="1" customWidth="1"/>
    <col min="5" max="5" width="14" style="12" bestFit="1" customWidth="1"/>
    <col min="6" max="6" width="7.75" style="13" customWidth="1"/>
    <col min="7" max="7" width="6.875" style="13" customWidth="1"/>
    <col min="8" max="9" width="8.75" style="13" customWidth="1"/>
  </cols>
  <sheetData>
    <row r="1" spans="1:10" ht="25.5" x14ac:dyDescent="0.2">
      <c r="A1" s="71"/>
      <c r="B1" s="71"/>
      <c r="C1" s="71"/>
      <c r="D1" s="71"/>
      <c r="E1" s="71"/>
      <c r="F1" s="71"/>
      <c r="G1" s="71"/>
      <c r="H1" s="71"/>
      <c r="I1" s="14" t="s">
        <v>54</v>
      </c>
    </row>
    <row r="2" spans="1:10" ht="48.75" customHeight="1" x14ac:dyDescent="0.2">
      <c r="A2" s="71"/>
      <c r="B2" s="71"/>
      <c r="C2" s="71"/>
      <c r="D2" s="146" t="s">
        <v>55</v>
      </c>
      <c r="E2" s="146"/>
      <c r="F2" s="146"/>
      <c r="G2" s="146"/>
      <c r="H2" s="146"/>
      <c r="I2" s="146"/>
      <c r="J2" s="111"/>
    </row>
    <row r="3" spans="1:10" ht="25.5" x14ac:dyDescent="0.2">
      <c r="A3" s="14"/>
      <c r="B3" s="14"/>
      <c r="C3" s="14"/>
      <c r="D3" s="14"/>
      <c r="E3" s="14"/>
      <c r="F3" s="14"/>
      <c r="G3" s="14"/>
      <c r="H3" s="14"/>
      <c r="I3" s="5" t="s">
        <v>39</v>
      </c>
    </row>
    <row r="4" spans="1:10" s="74" customFormat="1" ht="18.75" thickBot="1" x14ac:dyDescent="0.35">
      <c r="A4" s="72"/>
      <c r="B4" s="72"/>
      <c r="C4" s="72"/>
      <c r="D4" s="72"/>
      <c r="E4" s="72"/>
      <c r="F4" s="72"/>
      <c r="G4" s="72"/>
      <c r="H4" s="72"/>
      <c r="I4" s="73"/>
    </row>
    <row r="5" spans="1:10" s="76" customFormat="1" ht="28.5" customHeight="1" x14ac:dyDescent="0.2">
      <c r="A5" s="215" t="s">
        <v>73</v>
      </c>
      <c r="B5" s="216"/>
      <c r="C5" s="217"/>
      <c r="D5" s="218" t="s">
        <v>74</v>
      </c>
      <c r="E5" s="216"/>
      <c r="F5" s="216"/>
      <c r="G5" s="216"/>
      <c r="H5" s="217"/>
      <c r="I5" s="75"/>
    </row>
    <row r="6" spans="1:10" x14ac:dyDescent="0.2">
      <c r="A6" s="219" t="s">
        <v>75</v>
      </c>
      <c r="B6" s="221" t="s">
        <v>14</v>
      </c>
      <c r="C6" s="222"/>
      <c r="D6" s="223"/>
      <c r="E6" s="227" t="s">
        <v>0</v>
      </c>
      <c r="F6" s="229" t="s">
        <v>76</v>
      </c>
      <c r="G6" s="230" t="s">
        <v>77</v>
      </c>
      <c r="H6" s="231"/>
      <c r="I6" s="232"/>
    </row>
    <row r="7" spans="1:10" ht="24.75" customHeight="1" thickBot="1" x14ac:dyDescent="0.25">
      <c r="A7" s="220"/>
      <c r="B7" s="224"/>
      <c r="C7" s="225"/>
      <c r="D7" s="226"/>
      <c r="E7" s="228"/>
      <c r="F7" s="183"/>
      <c r="G7" s="46" t="s">
        <v>78</v>
      </c>
      <c r="H7" s="46" t="s">
        <v>79</v>
      </c>
      <c r="I7" s="47" t="s">
        <v>80</v>
      </c>
    </row>
    <row r="8" spans="1:10" ht="21.75" customHeight="1" x14ac:dyDescent="0.2">
      <c r="A8" s="209">
        <v>1</v>
      </c>
      <c r="B8" s="96" t="s">
        <v>29</v>
      </c>
      <c r="C8" s="97"/>
      <c r="D8" s="98"/>
      <c r="E8" s="99"/>
      <c r="F8" s="100"/>
      <c r="G8" s="101"/>
      <c r="H8" s="101"/>
      <c r="I8" s="212">
        <v>44</v>
      </c>
    </row>
    <row r="9" spans="1:10" x14ac:dyDescent="0.2">
      <c r="A9" s="210"/>
      <c r="B9" s="102"/>
      <c r="C9" s="103"/>
      <c r="D9" s="104"/>
      <c r="E9" s="105"/>
      <c r="F9" s="106"/>
      <c r="G9" s="107"/>
      <c r="H9" s="107"/>
      <c r="I9" s="213"/>
    </row>
    <row r="10" spans="1:10" ht="21" customHeight="1" x14ac:dyDescent="0.2">
      <c r="A10" s="210"/>
      <c r="B10" s="85">
        <v>3</v>
      </c>
      <c r="C10" s="87" t="s">
        <v>95</v>
      </c>
      <c r="D10" s="88" t="s">
        <v>96</v>
      </c>
      <c r="E10" s="84" t="s">
        <v>13</v>
      </c>
      <c r="F10" s="86" t="s">
        <v>83</v>
      </c>
      <c r="G10" s="86" t="s">
        <v>101</v>
      </c>
      <c r="H10" s="89">
        <v>0</v>
      </c>
      <c r="I10" s="213"/>
    </row>
    <row r="11" spans="1:10" ht="21" customHeight="1" x14ac:dyDescent="0.2">
      <c r="A11" s="210"/>
      <c r="B11" s="85">
        <v>10</v>
      </c>
      <c r="C11" s="87" t="s">
        <v>30</v>
      </c>
      <c r="D11" s="88" t="s">
        <v>19</v>
      </c>
      <c r="E11" s="84" t="s">
        <v>12</v>
      </c>
      <c r="F11" s="86" t="s">
        <v>9</v>
      </c>
      <c r="G11" s="86">
        <v>1</v>
      </c>
      <c r="H11" s="89">
        <v>30</v>
      </c>
      <c r="I11" s="213"/>
    </row>
    <row r="12" spans="1:10" ht="21" customHeight="1" thickBot="1" x14ac:dyDescent="0.25">
      <c r="A12" s="211"/>
      <c r="B12" s="90">
        <v>12</v>
      </c>
      <c r="C12" s="91" t="s">
        <v>31</v>
      </c>
      <c r="D12" s="92" t="s">
        <v>32</v>
      </c>
      <c r="E12" s="93" t="s">
        <v>10</v>
      </c>
      <c r="F12" s="90" t="s">
        <v>9</v>
      </c>
      <c r="G12" s="94">
        <v>2</v>
      </c>
      <c r="H12" s="95">
        <v>14</v>
      </c>
      <c r="I12" s="214"/>
    </row>
    <row r="13" spans="1:10" ht="21.75" customHeight="1" x14ac:dyDescent="0.2">
      <c r="A13" s="209">
        <v>2</v>
      </c>
      <c r="B13" s="122" t="s">
        <v>27</v>
      </c>
      <c r="C13" s="123"/>
      <c r="D13" s="77"/>
      <c r="E13" s="78"/>
      <c r="F13" s="79"/>
      <c r="G13" s="80"/>
      <c r="H13" s="80"/>
      <c r="I13" s="212">
        <v>31</v>
      </c>
    </row>
    <row r="14" spans="1:10" x14ac:dyDescent="0.2">
      <c r="A14" s="210"/>
      <c r="B14" s="81"/>
      <c r="C14" s="82"/>
      <c r="D14" s="83"/>
      <c r="E14" s="84"/>
      <c r="F14" s="85"/>
      <c r="G14" s="86"/>
      <c r="H14" s="86"/>
      <c r="I14" s="213"/>
    </row>
    <row r="15" spans="1:10" ht="21" customHeight="1" x14ac:dyDescent="0.2">
      <c r="A15" s="210"/>
      <c r="B15" s="85">
        <v>8</v>
      </c>
      <c r="C15" s="87" t="s">
        <v>16</v>
      </c>
      <c r="D15" s="88" t="s">
        <v>17</v>
      </c>
      <c r="E15" s="84" t="s">
        <v>18</v>
      </c>
      <c r="F15" s="86" t="s">
        <v>7</v>
      </c>
      <c r="G15" s="86">
        <v>1</v>
      </c>
      <c r="H15" s="89">
        <v>30</v>
      </c>
      <c r="I15" s="213"/>
    </row>
    <row r="16" spans="1:10" ht="21" customHeight="1" x14ac:dyDescent="0.2">
      <c r="A16" s="210"/>
      <c r="B16" s="85">
        <v>9</v>
      </c>
      <c r="C16" s="87" t="s">
        <v>26</v>
      </c>
      <c r="D16" s="88" t="s">
        <v>91</v>
      </c>
      <c r="E16" s="84" t="s">
        <v>23</v>
      </c>
      <c r="F16" s="86" t="s">
        <v>7</v>
      </c>
      <c r="G16" s="86">
        <v>3</v>
      </c>
      <c r="H16" s="89">
        <v>1</v>
      </c>
      <c r="I16" s="213"/>
    </row>
    <row r="17" spans="1:9" ht="21" customHeight="1" thickBot="1" x14ac:dyDescent="0.25">
      <c r="A17" s="211"/>
      <c r="B17" s="90">
        <v>14</v>
      </c>
      <c r="C17" s="91" t="s">
        <v>92</v>
      </c>
      <c r="D17" s="92" t="s">
        <v>93</v>
      </c>
      <c r="E17" s="93" t="s">
        <v>94</v>
      </c>
      <c r="F17" s="94" t="s">
        <v>83</v>
      </c>
      <c r="G17" s="94" t="s">
        <v>101</v>
      </c>
      <c r="H17" s="95">
        <v>0</v>
      </c>
      <c r="I17" s="214"/>
    </row>
    <row r="18" spans="1:9" s="4" customFormat="1" ht="51" customHeight="1" x14ac:dyDescent="0.2">
      <c r="A18" s="69"/>
      <c r="B18" s="108" t="s">
        <v>81</v>
      </c>
      <c r="C18" s="109"/>
      <c r="D18" s="110"/>
      <c r="E18" s="70" t="s">
        <v>56</v>
      </c>
      <c r="F18" s="70"/>
      <c r="G18" s="70"/>
      <c r="H18" s="39"/>
      <c r="I18" s="39"/>
    </row>
  </sheetData>
  <mergeCells count="12">
    <mergeCell ref="A13:A17"/>
    <mergeCell ref="I13:I17"/>
    <mergeCell ref="A8:A12"/>
    <mergeCell ref="I8:I12"/>
    <mergeCell ref="D2:I2"/>
    <mergeCell ref="A5:C5"/>
    <mergeCell ref="D5:H5"/>
    <mergeCell ref="A6:A7"/>
    <mergeCell ref="B6:D7"/>
    <mergeCell ref="E6:E7"/>
    <mergeCell ref="F6:F7"/>
    <mergeCell ref="G6:I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СУ-1</vt:lpstr>
      <vt:lpstr>СУ-2</vt:lpstr>
      <vt:lpstr>СУ-3</vt:lpstr>
      <vt:lpstr>СУ-4</vt:lpstr>
      <vt:lpstr>СУ-5</vt:lpstr>
      <vt:lpstr>Итог_личн</vt:lpstr>
      <vt:lpstr>Итог_команды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Ершов</dc:creator>
  <cp:lastModifiedBy>Danila</cp:lastModifiedBy>
  <cp:lastPrinted>2014-09-06T16:51:49Z</cp:lastPrinted>
  <dcterms:created xsi:type="dcterms:W3CDTF">2004-12-23T15:28:12Z</dcterms:created>
  <dcterms:modified xsi:type="dcterms:W3CDTF">2014-09-06T20:45:23Z</dcterms:modified>
</cp:coreProperties>
</file>