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tabRatio="482" activeTab="0"/>
  </bookViews>
  <sheets>
    <sheet name="абсолют" sheetId="1" r:id="rId1"/>
    <sheet name="классы" sheetId="2" r:id="rId2"/>
    <sheet name="команда" sheetId="3" r:id="rId3"/>
    <sheet name="1 день" sheetId="4" r:id="rId4"/>
  </sheets>
  <definedNames/>
  <calcPr fullCalcOnLoad="1"/>
</workbook>
</file>

<file path=xl/sharedStrings.xml><?xml version="1.0" encoding="utf-8"?>
<sst xmlns="http://schemas.openxmlformats.org/spreadsheetml/2006/main" count="946" uniqueCount="178">
  <si>
    <t>Место</t>
  </si>
  <si>
    <t>Итого</t>
  </si>
  <si>
    <t>класс</t>
  </si>
  <si>
    <t>Борт. №</t>
  </si>
  <si>
    <t>Экипаж
(пилот / штурман)</t>
  </si>
  <si>
    <t>Автомобиль</t>
  </si>
  <si>
    <t>КВ-0</t>
  </si>
  <si>
    <t>час</t>
  </si>
  <si>
    <t>мин</t>
  </si>
  <si>
    <t>сек</t>
  </si>
  <si>
    <t>штраф</t>
  </si>
  <si>
    <t>СУ-1</t>
  </si>
  <si>
    <t>КВ-1</t>
  </si>
  <si>
    <t>КВ-0
Ушачи-1</t>
  </si>
  <si>
    <t>Старт СУ-1
Заозерье-1</t>
  </si>
  <si>
    <t>КВ-1
Бикульничи-1
вход</t>
  </si>
  <si>
    <t>КВ-1А
Бикульничи-1
выход</t>
  </si>
  <si>
    <t>КВ-1А</t>
  </si>
  <si>
    <t>КВ-2
Заозерье-1</t>
  </si>
  <si>
    <t>КВ-2</t>
  </si>
  <si>
    <t>Финиш СУ-1
Заозерье-1</t>
  </si>
  <si>
    <t>КВ-3
Заозерье-2</t>
  </si>
  <si>
    <t>Старт СУ-2
Заозерье-2</t>
  </si>
  <si>
    <t>Финиш СУ-2
Заозерье-2</t>
  </si>
  <si>
    <t>СУ-2</t>
  </si>
  <si>
    <t>КВ-3</t>
  </si>
  <si>
    <t>КВ-4
Гомель-1</t>
  </si>
  <si>
    <t>КВ-4</t>
  </si>
  <si>
    <t>Старт СУ-3
Гомель-1</t>
  </si>
  <si>
    <t>Финиш СУ-3
Гомель-1</t>
  </si>
  <si>
    <t>СУ-3</t>
  </si>
  <si>
    <t>КВ-5
Бикульничи-2
вход</t>
  </si>
  <si>
    <t>КВ-5</t>
  </si>
  <si>
    <t>КВ-5А
Бикульничи-2
выход</t>
  </si>
  <si>
    <t>КВ-5А</t>
  </si>
  <si>
    <t>КВ-6
Шнитки-1</t>
  </si>
  <si>
    <t>КВ-6</t>
  </si>
  <si>
    <t>Старт СУ-4
Шнитки-1</t>
  </si>
  <si>
    <t>Финиш СУ-4
Шнитки-1</t>
  </si>
  <si>
    <t>СУ-4</t>
  </si>
  <si>
    <t>КВ-7
Гомель-2</t>
  </si>
  <si>
    <t>КВ-7</t>
  </si>
  <si>
    <t>Старт СУ-5
Гомель-2</t>
  </si>
  <si>
    <t>Финиш СУ-5
Гомель-2</t>
  </si>
  <si>
    <t>СУ-5</t>
  </si>
  <si>
    <t>КВ-8
Шнитки-2</t>
  </si>
  <si>
    <t>КВ-8</t>
  </si>
  <si>
    <t>Старт СУ-6
Шнитки-2</t>
  </si>
  <si>
    <t>Финиш СУ-6
Шнитки-2</t>
  </si>
  <si>
    <t>СУ-6</t>
  </si>
  <si>
    <t>КВ-9
Бикульничи-3
вход</t>
  </si>
  <si>
    <t>КВ-9</t>
  </si>
  <si>
    <t>КВ-9А
Бикульничи-3
выход</t>
  </si>
  <si>
    <t>КВ-9А</t>
  </si>
  <si>
    <t>КВ-10
Ушачи-2 - 
ЗП-вход</t>
  </si>
  <si>
    <t>КВ-10</t>
  </si>
  <si>
    <t>КВ-11
Ушачи-3</t>
  </si>
  <si>
    <t>КВ-11</t>
  </si>
  <si>
    <t>КВ-12
Б.Дольцы-1
вход</t>
  </si>
  <si>
    <t>КВ-12</t>
  </si>
  <si>
    <t>КВ-12А
Б.Дольцы-1
выход</t>
  </si>
  <si>
    <t>КВ-12А</t>
  </si>
  <si>
    <t>КВ-13
Замошье-1</t>
  </si>
  <si>
    <t>КВ-13</t>
  </si>
  <si>
    <t>Старт СУ-7
Замошье-1</t>
  </si>
  <si>
    <t>Финиш СУ-7
Замошье-1</t>
  </si>
  <si>
    <t>СУ-7</t>
  </si>
  <si>
    <t>КВ-14
Замошье-2</t>
  </si>
  <si>
    <t>КВ-14</t>
  </si>
  <si>
    <t>Старт СУ-8
Замошье-2</t>
  </si>
  <si>
    <t>Финиш СУ-8
Замошье-2</t>
  </si>
  <si>
    <t>СУ-8</t>
  </si>
  <si>
    <t>КВ-15
Б.Дольцы-2
вход</t>
  </si>
  <si>
    <t>КВ-15</t>
  </si>
  <si>
    <t>КВ-15А
Б.Дольцы-2
выход</t>
  </si>
  <si>
    <t>КВ-15А</t>
  </si>
  <si>
    <t>КВ-16
Сорзово-1</t>
  </si>
  <si>
    <t>КВ-16</t>
  </si>
  <si>
    <t>Старт СУ-9
Сорзово-1</t>
  </si>
  <si>
    <t>Финиш СУ-9
Сорзово-1</t>
  </si>
  <si>
    <t>СУ-9</t>
  </si>
  <si>
    <t>КВ-17
Бычки-1</t>
  </si>
  <si>
    <t>КВ-17</t>
  </si>
  <si>
    <t>Старт СУ-10
Бычки-1</t>
  </si>
  <si>
    <t>Финиш СУ-10
Бычки-1</t>
  </si>
  <si>
    <t>СУ-10</t>
  </si>
  <si>
    <t>КВ-18
Сорзово-2</t>
  </si>
  <si>
    <t>КВ-18</t>
  </si>
  <si>
    <t>Старт СУ-11
Сорзово-2</t>
  </si>
  <si>
    <t>Финиш СУ-11
Сорзово-2</t>
  </si>
  <si>
    <t>СУ-11</t>
  </si>
  <si>
    <t>КВ-19
Бычки-2</t>
  </si>
  <si>
    <t>КВ-19</t>
  </si>
  <si>
    <t>Старт СУ-12
Бычки-2</t>
  </si>
  <si>
    <t>Финиш СУ-12
Бычки-2</t>
  </si>
  <si>
    <t>СУ-12</t>
  </si>
  <si>
    <t>КВ-20
Б.Дольцы-3
вход</t>
  </si>
  <si>
    <t>КВ-20</t>
  </si>
  <si>
    <t>КВ-20А
Б.Дольцы-3
выход</t>
  </si>
  <si>
    <t>КВ-20А</t>
  </si>
  <si>
    <t>КВ-21
Ушачи-4</t>
  </si>
  <si>
    <t>КВ-21</t>
  </si>
  <si>
    <t>0.</t>
  </si>
  <si>
    <t>Б-10</t>
  </si>
  <si>
    <t>КРИШКЕВИЧ Иван
Шебеко Валерий</t>
  </si>
  <si>
    <t>Opel Asrta</t>
  </si>
  <si>
    <t>000.</t>
  </si>
  <si>
    <t>ЗАИКИН Александр
Филоненко Алексей</t>
  </si>
  <si>
    <t>Škoda Felicia</t>
  </si>
  <si>
    <t>Б-12</t>
  </si>
  <si>
    <t>ГОЛОБОРОДЬКО Андрей
Булойчик Владимир</t>
  </si>
  <si>
    <t>Subaru Impreza</t>
  </si>
  <si>
    <t>Б-11</t>
  </si>
  <si>
    <t>СЕМЕНЧУК Юрий
Мельниченко Михаил</t>
  </si>
  <si>
    <t>Opel Kadett</t>
  </si>
  <si>
    <t>PUPIUS Vilmantas
Račas Gediminas</t>
  </si>
  <si>
    <t>Renault Clio</t>
  </si>
  <si>
    <t>ЦЫГАНКОВ Андрей
Виноградов Николай</t>
  </si>
  <si>
    <t>Toyota Celica</t>
  </si>
  <si>
    <t>ОВЧИННИКОВ Сергей
Краюшкин Сергей</t>
  </si>
  <si>
    <t>ЮЩИК Сергей
Ширнюк Роман</t>
  </si>
  <si>
    <t>Citroen Saxo</t>
  </si>
  <si>
    <t>ГРИЩЕНКОВ Юрий
Ревяко Денис</t>
  </si>
  <si>
    <t>ЛУКОМСКИЙ Борис
Малейчик Андрей</t>
  </si>
  <si>
    <t>вне зачета</t>
  </si>
  <si>
    <t>00.</t>
  </si>
  <si>
    <t>ГАЛИЕВ Юрий
Змушко Юрий</t>
  </si>
  <si>
    <t>SAVICKAS Tomas
Vasiliauskas Darius</t>
  </si>
  <si>
    <t>Honda Civic</t>
  </si>
  <si>
    <t>КОВАЛЕВСКИЙ Павел
Полонейчик Юрий</t>
  </si>
  <si>
    <t>VAZ 21083</t>
  </si>
  <si>
    <t>ВАШКЕВИЧ Алексей
Белоус Александр</t>
  </si>
  <si>
    <t>СТЕФАНОВИЧ Александр
Лапицкий Сергей</t>
  </si>
  <si>
    <t>Opel Astra</t>
  </si>
  <si>
    <t>ШИМАКОВСКИЙ Анатолий
Макарчук Игорь</t>
  </si>
  <si>
    <t>Ford Fiesta ST</t>
  </si>
  <si>
    <t>ЯКИМАХО Дмитрий
Захарова Ольга</t>
  </si>
  <si>
    <t>ТЕЛЕНЧЕНКО Александр
Теленченко Вадим</t>
  </si>
  <si>
    <t>VW Golf</t>
  </si>
  <si>
    <t xml:space="preserve">JUŠKA Arvydas
Andrulis Egidijus </t>
  </si>
  <si>
    <t>Очки в 
ЧРБ</t>
  </si>
  <si>
    <t>Ст. №</t>
  </si>
  <si>
    <t>Экипаж</t>
  </si>
  <si>
    <t xml:space="preserve">очки </t>
  </si>
  <si>
    <t>сумма</t>
  </si>
  <si>
    <t>место</t>
  </si>
  <si>
    <t>РУСЦ ДОСААФ - I</t>
  </si>
  <si>
    <t>РУСЦ ДОСААФ - II</t>
  </si>
  <si>
    <t>Семенчук Юрий / Мельниченко Михаил</t>
  </si>
  <si>
    <t>Результаты IV этапа чемпионата 
Республики Беларусь 2009 года по ралли
 22-25.10.2009 г., Витебская область, г.Ушачи</t>
  </si>
  <si>
    <r>
      <t>МЦ квадрат (mc</t>
    </r>
    <r>
      <rPr>
        <b/>
        <sz val="12"/>
        <rFont val="Arial"/>
        <family val="2"/>
      </rPr>
      <t>²</t>
    </r>
    <r>
      <rPr>
        <b/>
        <i/>
        <sz val="12"/>
        <rFont val="Arial Cyr"/>
        <family val="0"/>
      </rPr>
      <t>)</t>
    </r>
  </si>
  <si>
    <t>Грищенков Юрий / Ревяко Денис</t>
  </si>
  <si>
    <t>Kelmes ASK</t>
  </si>
  <si>
    <t>Вашкевич Алексей / Белоус Александр</t>
  </si>
  <si>
    <t>Rally Team Белсплат</t>
  </si>
  <si>
    <r>
      <t>Pupius Vilmantas / Ra</t>
    </r>
    <r>
      <rPr>
        <sz val="10"/>
        <rFont val="Times New Roman"/>
        <family val="1"/>
      </rPr>
      <t>č</t>
    </r>
    <r>
      <rPr>
        <sz val="10"/>
        <rFont val="Arial Cyr"/>
        <family val="0"/>
      </rPr>
      <t>as Gediminas</t>
    </r>
  </si>
  <si>
    <t>Шимаковский Анатолий / Макарчук Игорь</t>
  </si>
  <si>
    <t>Ковалевский Павел / Полонейчик Юрий</t>
  </si>
  <si>
    <t>Цыганков Андрей / Виноградов Николай</t>
  </si>
  <si>
    <t>Голобородько Андрей / Булойчик Владимир</t>
  </si>
  <si>
    <t>Овчинников Сергей / Краюшкин Сергей</t>
  </si>
  <si>
    <t>Лукомский Борис / Малейчик Андрей</t>
  </si>
  <si>
    <t xml:space="preserve">JUŠKA Arvydas / Andrulis Egidijus </t>
  </si>
  <si>
    <t>SAVICKAS Tomas / Vasiliauskas Darius</t>
  </si>
  <si>
    <t>Команда</t>
  </si>
  <si>
    <t>МЦ квадрат (mc²)</t>
  </si>
  <si>
    <t>Результаты 1 круга 24.10.2009 Ушачи</t>
  </si>
  <si>
    <t>сход</t>
  </si>
  <si>
    <t>АБСОЛЮТНЫЙ ЗАЧЕТ</t>
  </si>
  <si>
    <t>Очки в 
команду</t>
  </si>
  <si>
    <t>Главный судья - судья НК</t>
  </si>
  <si>
    <t>Баглай П.Б.</t>
  </si>
  <si>
    <t>Главный секретарь - судья НК</t>
  </si>
  <si>
    <t>Борисенко А.В.</t>
  </si>
  <si>
    <t>ЗАЧЕТ  В КЛАССАХ</t>
  </si>
  <si>
    <t>ИТОГОВЫЙ ПРОТОКОЛ результатов IV этапа чемпионата Республики Беларусь по ралли, 22-25.10.2009</t>
  </si>
  <si>
    <t>Главный судья - судья НК  Баглай П.Б.</t>
  </si>
  <si>
    <t>Главный секретарь - судья НК   Борисенко А.В.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</si>
</sst>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sz val="14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/>
    </xf>
    <xf numFmtId="1" fontId="0" fillId="0" borderId="1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5" xfId="0" applyNumberFormat="1" applyFill="1" applyBorder="1" applyAlignment="1">
      <alignment/>
    </xf>
    <xf numFmtId="1" fontId="0" fillId="3" borderId="18" xfId="0" applyNumberFormat="1" applyFill="1" applyBorder="1" applyAlignment="1">
      <alignment/>
    </xf>
    <xf numFmtId="1" fontId="0" fillId="3" borderId="17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6" xfId="0" applyNumberFormat="1" applyFill="1" applyBorder="1" applyAlignment="1">
      <alignment/>
    </xf>
    <xf numFmtId="1" fontId="0" fillId="3" borderId="19" xfId="0" applyNumberFormat="1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/>
    </xf>
    <xf numFmtId="1" fontId="0" fillId="0" borderId="8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0" fillId="0" borderId="17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wrapText="1"/>
    </xf>
    <xf numFmtId="0" fontId="1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" fontId="0" fillId="0" borderId="7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0" xfId="0" applyNumberFormat="1" applyFill="1" applyBorder="1" applyAlignment="1">
      <alignment/>
    </xf>
    <xf numFmtId="1" fontId="0" fillId="4" borderId="17" xfId="0" applyNumberFormat="1" applyFill="1" applyBorder="1" applyAlignment="1">
      <alignment/>
    </xf>
    <xf numFmtId="1" fontId="0" fillId="4" borderId="19" xfId="0" applyNumberFormat="1" applyFill="1" applyBorder="1" applyAlignment="1">
      <alignment/>
    </xf>
    <xf numFmtId="1" fontId="0" fillId="4" borderId="18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6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1" fontId="0" fillId="0" borderId="2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" fontId="0" fillId="0" borderId="31" xfId="0" applyNumberFormat="1" applyBorder="1" applyAlignment="1">
      <alignment/>
    </xf>
    <xf numFmtId="1" fontId="0" fillId="4" borderId="31" xfId="0" applyNumberFormat="1" applyFill="1" applyBorder="1" applyAlignment="1">
      <alignment/>
    </xf>
    <xf numFmtId="0" fontId="1" fillId="0" borderId="26" xfId="0" applyFont="1" applyBorder="1" applyAlignment="1">
      <alignment vertical="center"/>
    </xf>
    <xf numFmtId="1" fontId="0" fillId="0" borderId="31" xfId="0" applyNumberFormat="1" applyFill="1" applyBorder="1" applyAlignment="1">
      <alignment/>
    </xf>
    <xf numFmtId="1" fontId="9" fillId="0" borderId="26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textRotation="90"/>
    </xf>
    <xf numFmtId="0" fontId="1" fillId="3" borderId="28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29"/>
  <sheetViews>
    <sheetView tabSelected="1" workbookViewId="0" topLeftCell="A1">
      <pane xSplit="7" ySplit="6" topLeftCell="AG13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5" sqref="B5:B6"/>
    </sheetView>
  </sheetViews>
  <sheetFormatPr defaultColWidth="9.00390625" defaultRowHeight="12.75"/>
  <cols>
    <col min="1" max="1" width="4.00390625" style="89" customWidth="1"/>
    <col min="2" max="2" width="3.75390625" style="0" customWidth="1"/>
    <col min="3" max="3" width="7.125" style="0" bestFit="1" customWidth="1"/>
    <col min="4" max="4" width="5.375" style="0" customWidth="1"/>
    <col min="5" max="5" width="6.00390625" style="0" customWidth="1"/>
    <col min="6" max="6" width="4.625" style="0" bestFit="1" customWidth="1"/>
    <col min="7" max="7" width="25.375" style="0" customWidth="1"/>
    <col min="8" max="8" width="10.125" style="0" hidden="1" customWidth="1"/>
    <col min="9" max="9" width="10.375" style="0" hidden="1" customWidth="1"/>
    <col min="10" max="10" width="3.75390625" style="0" hidden="1" customWidth="1"/>
    <col min="11" max="11" width="4.25390625" style="0" hidden="1" customWidth="1"/>
    <col min="12" max="12" width="3.75390625" style="0" hidden="1" customWidth="1"/>
    <col min="13" max="13" width="3.25390625" style="0" bestFit="1" customWidth="1"/>
    <col min="14" max="14" width="3.75390625" style="0" hidden="1" customWidth="1"/>
    <col min="15" max="15" width="4.25390625" style="0" hidden="1" customWidth="1"/>
    <col min="16" max="16" width="3.75390625" style="0" hidden="1" customWidth="1"/>
    <col min="17" max="17" width="3.25390625" style="0" bestFit="1" customWidth="1"/>
    <col min="18" max="18" width="3.75390625" style="0" hidden="1" customWidth="1"/>
    <col min="19" max="19" width="4.25390625" style="0" hidden="1" customWidth="1"/>
    <col min="20" max="20" width="3.75390625" style="0" hidden="1" customWidth="1"/>
    <col min="21" max="21" width="3.25390625" style="0" bestFit="1" customWidth="1"/>
    <col min="22" max="22" width="3.75390625" style="0" hidden="1" customWidth="1"/>
    <col min="23" max="23" width="4.25390625" style="0" hidden="1" customWidth="1"/>
    <col min="24" max="24" width="3.75390625" style="0" hidden="1" customWidth="1"/>
    <col min="25" max="25" width="3.25390625" style="0" bestFit="1" customWidth="1"/>
    <col min="26" max="26" width="3.75390625" style="0" hidden="1" customWidth="1"/>
    <col min="27" max="27" width="4.25390625" style="0" hidden="1" customWidth="1"/>
    <col min="28" max="29" width="3.75390625" style="0" hidden="1" customWidth="1"/>
    <col min="30" max="30" width="4.25390625" style="0" hidden="1" customWidth="1"/>
    <col min="31" max="31" width="3.75390625" style="0" hidden="1" customWidth="1"/>
    <col min="32" max="32" width="3.125" style="0" hidden="1" customWidth="1"/>
    <col min="33" max="33" width="4.00390625" style="0" bestFit="1" customWidth="1"/>
    <col min="34" max="34" width="3.75390625" style="0" hidden="1" customWidth="1"/>
    <col min="35" max="35" width="4.25390625" style="0" hidden="1" customWidth="1"/>
    <col min="36" max="36" width="3.75390625" style="0" hidden="1" customWidth="1"/>
    <col min="37" max="37" width="3.25390625" style="0" bestFit="1" customWidth="1"/>
    <col min="38" max="38" width="3.75390625" style="0" hidden="1" customWidth="1"/>
    <col min="39" max="39" width="4.25390625" style="0" hidden="1" customWidth="1"/>
    <col min="40" max="41" width="3.75390625" style="0" hidden="1" customWidth="1"/>
    <col min="42" max="42" width="4.25390625" style="0" hidden="1" customWidth="1"/>
    <col min="43" max="43" width="3.75390625" style="0" hidden="1" customWidth="1"/>
    <col min="44" max="44" width="3.125" style="0" hidden="1" customWidth="1"/>
    <col min="45" max="45" width="4.00390625" style="0" bestFit="1" customWidth="1"/>
    <col min="46" max="46" width="3.75390625" style="0" hidden="1" customWidth="1"/>
    <col min="47" max="47" width="4.25390625" style="0" hidden="1" customWidth="1"/>
    <col min="48" max="48" width="3.75390625" style="0" hidden="1" customWidth="1"/>
    <col min="49" max="49" width="3.25390625" style="0" bestFit="1" customWidth="1"/>
    <col min="50" max="50" width="3.75390625" style="0" hidden="1" customWidth="1"/>
    <col min="51" max="51" width="4.25390625" style="0" hidden="1" customWidth="1"/>
    <col min="52" max="53" width="3.75390625" style="0" hidden="1" customWidth="1"/>
    <col min="54" max="54" width="4.25390625" style="0" hidden="1" customWidth="1"/>
    <col min="55" max="55" width="3.75390625" style="0" hidden="1" customWidth="1"/>
    <col min="56" max="56" width="3.125" style="0" hidden="1" customWidth="1"/>
    <col min="57" max="57" width="4.00390625" style="0" bestFit="1" customWidth="1"/>
    <col min="58" max="58" width="3.75390625" style="0" hidden="1" customWidth="1"/>
    <col min="59" max="59" width="4.25390625" style="0" hidden="1" customWidth="1"/>
    <col min="60" max="60" width="3.75390625" style="0" hidden="1" customWidth="1"/>
    <col min="61" max="61" width="3.25390625" style="0" bestFit="1" customWidth="1"/>
    <col min="62" max="62" width="3.75390625" style="0" hidden="1" customWidth="1"/>
    <col min="63" max="63" width="4.25390625" style="0" hidden="1" customWidth="1"/>
    <col min="64" max="64" width="3.75390625" style="0" hidden="1" customWidth="1"/>
    <col min="65" max="65" width="3.25390625" style="0" bestFit="1" customWidth="1"/>
    <col min="66" max="66" width="3.75390625" style="0" hidden="1" customWidth="1"/>
    <col min="67" max="67" width="4.25390625" style="0" hidden="1" customWidth="1"/>
    <col min="68" max="68" width="3.75390625" style="0" hidden="1" customWidth="1"/>
    <col min="69" max="69" width="3.25390625" style="0" bestFit="1" customWidth="1"/>
    <col min="70" max="70" width="3.75390625" style="0" hidden="1" customWidth="1"/>
    <col min="71" max="71" width="4.25390625" style="0" hidden="1" customWidth="1"/>
    <col min="72" max="73" width="3.75390625" style="0" hidden="1" customWidth="1"/>
    <col min="74" max="74" width="4.25390625" style="0" hidden="1" customWidth="1"/>
    <col min="75" max="75" width="3.75390625" style="0" hidden="1" customWidth="1"/>
    <col min="76" max="76" width="3.125" style="0" hidden="1" customWidth="1"/>
    <col min="77" max="77" width="4.00390625" style="0" bestFit="1" customWidth="1"/>
    <col min="78" max="78" width="3.75390625" style="0" hidden="1" customWidth="1"/>
    <col min="79" max="79" width="4.25390625" style="0" hidden="1" customWidth="1"/>
    <col min="80" max="80" width="3.75390625" style="0" hidden="1" customWidth="1"/>
    <col min="81" max="81" width="3.25390625" style="0" bestFit="1" customWidth="1"/>
    <col min="82" max="82" width="3.75390625" style="0" hidden="1" customWidth="1"/>
    <col min="83" max="83" width="4.25390625" style="0" hidden="1" customWidth="1"/>
    <col min="84" max="85" width="3.75390625" style="0" hidden="1" customWidth="1"/>
    <col min="86" max="86" width="4.25390625" style="0" hidden="1" customWidth="1"/>
    <col min="87" max="87" width="3.75390625" style="0" hidden="1" customWidth="1"/>
    <col min="88" max="88" width="3.125" style="0" hidden="1" customWidth="1"/>
    <col min="89" max="89" width="4.00390625" style="0" bestFit="1" customWidth="1"/>
    <col min="90" max="90" width="3.75390625" style="0" hidden="1" customWidth="1"/>
    <col min="91" max="91" width="4.25390625" style="0" hidden="1" customWidth="1"/>
    <col min="92" max="92" width="3.75390625" style="0" hidden="1" customWidth="1"/>
    <col min="93" max="93" width="3.25390625" style="0" bestFit="1" customWidth="1"/>
    <col min="94" max="94" width="3.75390625" style="0" hidden="1" customWidth="1"/>
    <col min="95" max="95" width="4.25390625" style="0" hidden="1" customWidth="1"/>
    <col min="96" max="97" width="3.75390625" style="0" hidden="1" customWidth="1"/>
    <col min="98" max="98" width="4.25390625" style="0" hidden="1" customWidth="1"/>
    <col min="99" max="99" width="3.75390625" style="0" hidden="1" customWidth="1"/>
    <col min="100" max="100" width="3.125" style="0" hidden="1" customWidth="1"/>
    <col min="101" max="101" width="4.00390625" style="0" bestFit="1" customWidth="1"/>
    <col min="102" max="102" width="3.75390625" style="0" hidden="1" customWidth="1"/>
    <col min="103" max="103" width="4.25390625" style="0" hidden="1" customWidth="1"/>
    <col min="104" max="104" width="3.75390625" style="0" hidden="1" customWidth="1"/>
    <col min="105" max="105" width="3.25390625" style="0" bestFit="1" customWidth="1"/>
    <col min="106" max="106" width="3.75390625" style="0" hidden="1" customWidth="1"/>
    <col min="107" max="107" width="4.25390625" style="0" hidden="1" customWidth="1"/>
    <col min="108" max="108" width="3.75390625" style="0" hidden="1" customWidth="1"/>
    <col min="109" max="109" width="3.25390625" style="0" bestFit="1" customWidth="1"/>
    <col min="110" max="110" width="3.75390625" style="0" hidden="1" customWidth="1"/>
    <col min="111" max="111" width="4.25390625" style="0" hidden="1" customWidth="1"/>
    <col min="112" max="112" width="3.75390625" style="0" hidden="1" customWidth="1"/>
    <col min="113" max="113" width="4.00390625" style="0" bestFit="1" customWidth="1"/>
    <col min="114" max="114" width="3.75390625" style="0" hidden="1" customWidth="1"/>
    <col min="115" max="115" width="4.25390625" style="0" hidden="1" customWidth="1"/>
    <col min="116" max="116" width="3.75390625" style="0" hidden="1" customWidth="1"/>
    <col min="117" max="117" width="3.25390625" style="0" bestFit="1" customWidth="1"/>
    <col min="118" max="118" width="3.75390625" style="0" hidden="1" customWidth="1"/>
    <col min="119" max="119" width="4.25390625" style="0" hidden="1" customWidth="1"/>
    <col min="120" max="120" width="3.75390625" style="0" hidden="1" customWidth="1"/>
    <col min="121" max="121" width="3.25390625" style="0" bestFit="1" customWidth="1"/>
    <col min="122" max="122" width="3.75390625" style="0" hidden="1" customWidth="1"/>
    <col min="123" max="123" width="4.25390625" style="0" hidden="1" customWidth="1"/>
    <col min="124" max="124" width="3.75390625" style="0" hidden="1" customWidth="1"/>
    <col min="125" max="125" width="3.25390625" style="0" bestFit="1" customWidth="1"/>
    <col min="126" max="126" width="3.75390625" style="0" hidden="1" customWidth="1"/>
    <col min="127" max="127" width="4.25390625" style="0" hidden="1" customWidth="1"/>
    <col min="128" max="128" width="3.75390625" style="0" hidden="1" customWidth="1"/>
    <col min="129" max="129" width="3.25390625" style="0" bestFit="1" customWidth="1"/>
    <col min="130" max="130" width="3.75390625" style="0" hidden="1" customWidth="1"/>
    <col min="131" max="131" width="4.25390625" style="0" hidden="1" customWidth="1"/>
    <col min="132" max="133" width="3.75390625" style="0" hidden="1" customWidth="1"/>
    <col min="134" max="134" width="4.25390625" style="0" hidden="1" customWidth="1"/>
    <col min="135" max="135" width="3.75390625" style="0" hidden="1" customWidth="1"/>
    <col min="136" max="136" width="3.125" style="0" bestFit="1" customWidth="1"/>
    <col min="137" max="137" width="4.00390625" style="0" bestFit="1" customWidth="1"/>
    <col min="138" max="138" width="3.75390625" style="0" hidden="1" customWidth="1"/>
    <col min="139" max="139" width="4.25390625" style="0" hidden="1" customWidth="1"/>
    <col min="140" max="140" width="3.75390625" style="0" hidden="1" customWidth="1"/>
    <col min="141" max="141" width="3.25390625" style="0" bestFit="1" customWidth="1"/>
    <col min="142" max="142" width="3.75390625" style="0" hidden="1" customWidth="1"/>
    <col min="143" max="143" width="4.25390625" style="0" hidden="1" customWidth="1"/>
    <col min="144" max="145" width="3.75390625" style="0" hidden="1" customWidth="1"/>
    <col min="146" max="146" width="4.25390625" style="0" hidden="1" customWidth="1"/>
    <col min="147" max="147" width="3.75390625" style="0" hidden="1" customWidth="1"/>
    <col min="148" max="148" width="3.125" style="0" hidden="1" customWidth="1"/>
    <col min="149" max="149" width="4.00390625" style="0" bestFit="1" customWidth="1"/>
    <col min="150" max="150" width="3.75390625" style="0" hidden="1" customWidth="1"/>
    <col min="151" max="151" width="4.25390625" style="0" hidden="1" customWidth="1"/>
    <col min="152" max="152" width="3.75390625" style="0" hidden="1" customWidth="1"/>
    <col min="153" max="153" width="3.25390625" style="0" bestFit="1" customWidth="1"/>
    <col min="154" max="154" width="3.75390625" style="0" hidden="1" customWidth="1"/>
    <col min="155" max="155" width="4.25390625" style="0" hidden="1" customWidth="1"/>
    <col min="156" max="156" width="3.75390625" style="0" hidden="1" customWidth="1"/>
    <col min="157" max="157" width="3.25390625" style="0" bestFit="1" customWidth="1"/>
    <col min="158" max="158" width="3.75390625" style="0" hidden="1" customWidth="1"/>
    <col min="159" max="159" width="4.25390625" style="0" hidden="1" customWidth="1"/>
    <col min="160" max="160" width="3.75390625" style="0" hidden="1" customWidth="1"/>
    <col min="161" max="161" width="3.25390625" style="0" bestFit="1" customWidth="1"/>
    <col min="162" max="162" width="3.75390625" style="0" hidden="1" customWidth="1"/>
    <col min="163" max="163" width="4.25390625" style="0" hidden="1" customWidth="1"/>
    <col min="164" max="165" width="3.75390625" style="0" hidden="1" customWidth="1"/>
    <col min="166" max="166" width="4.25390625" style="0" hidden="1" customWidth="1"/>
    <col min="167" max="167" width="3.75390625" style="0" hidden="1" customWidth="1"/>
    <col min="168" max="168" width="3.125" style="0" customWidth="1"/>
    <col min="169" max="169" width="4.00390625" style="0" bestFit="1" customWidth="1"/>
    <col min="170" max="170" width="3.75390625" style="0" hidden="1" customWidth="1"/>
    <col min="171" max="171" width="4.25390625" style="0" hidden="1" customWidth="1"/>
    <col min="172" max="172" width="3.75390625" style="0" hidden="1" customWidth="1"/>
    <col min="173" max="173" width="4.00390625" style="0" bestFit="1" customWidth="1"/>
    <col min="174" max="174" width="3.75390625" style="0" hidden="1" customWidth="1"/>
    <col min="175" max="175" width="4.25390625" style="0" hidden="1" customWidth="1"/>
    <col min="176" max="177" width="3.75390625" style="0" hidden="1" customWidth="1"/>
    <col min="178" max="178" width="4.25390625" style="0" hidden="1" customWidth="1"/>
    <col min="179" max="179" width="3.75390625" style="0" hidden="1" customWidth="1"/>
    <col min="180" max="180" width="3.125" style="0" hidden="1" customWidth="1"/>
    <col min="181" max="181" width="5.00390625" style="0" bestFit="1" customWidth="1"/>
    <col min="182" max="182" width="3.75390625" style="0" hidden="1" customWidth="1"/>
    <col min="183" max="183" width="4.25390625" style="0" hidden="1" customWidth="1"/>
    <col min="184" max="184" width="3.75390625" style="0" hidden="1" customWidth="1"/>
    <col min="185" max="185" width="4.00390625" style="0" bestFit="1" customWidth="1"/>
    <col min="186" max="186" width="3.75390625" style="0" hidden="1" customWidth="1"/>
    <col min="187" max="187" width="4.25390625" style="0" hidden="1" customWidth="1"/>
    <col min="188" max="189" width="3.75390625" style="0" hidden="1" customWidth="1"/>
    <col min="190" max="190" width="4.25390625" style="0" hidden="1" customWidth="1"/>
    <col min="191" max="191" width="3.75390625" style="0" hidden="1" customWidth="1"/>
    <col min="192" max="192" width="3.125" style="0" hidden="1" customWidth="1"/>
    <col min="193" max="193" width="4.00390625" style="0" bestFit="1" customWidth="1"/>
    <col min="194" max="194" width="3.75390625" style="0" hidden="1" customWidth="1"/>
    <col min="195" max="195" width="4.25390625" style="0" hidden="1" customWidth="1"/>
    <col min="196" max="196" width="3.75390625" style="0" hidden="1" customWidth="1"/>
    <col min="197" max="197" width="3.25390625" style="0" bestFit="1" customWidth="1"/>
    <col min="198" max="198" width="3.75390625" style="0" hidden="1" customWidth="1"/>
    <col min="199" max="199" width="4.25390625" style="0" hidden="1" customWidth="1"/>
    <col min="200" max="201" width="3.75390625" style="0" hidden="1" customWidth="1"/>
    <col min="202" max="202" width="4.25390625" style="0" hidden="1" customWidth="1"/>
    <col min="203" max="203" width="3.75390625" style="0" hidden="1" customWidth="1"/>
    <col min="204" max="204" width="3.125" style="0" hidden="1" customWidth="1"/>
    <col min="205" max="205" width="4.00390625" style="0" bestFit="1" customWidth="1"/>
    <col min="206" max="206" width="3.75390625" style="0" hidden="1" customWidth="1"/>
    <col min="207" max="207" width="4.25390625" style="0" hidden="1" customWidth="1"/>
    <col min="208" max="208" width="3.75390625" style="0" hidden="1" customWidth="1"/>
    <col min="209" max="209" width="3.25390625" style="0" bestFit="1" customWidth="1"/>
    <col min="210" max="210" width="3.75390625" style="0" hidden="1" customWidth="1"/>
    <col min="211" max="211" width="4.25390625" style="0" hidden="1" customWidth="1"/>
    <col min="212" max="212" width="3.75390625" style="0" hidden="1" customWidth="1"/>
    <col min="213" max="213" width="5.00390625" style="0" bestFit="1" customWidth="1"/>
    <col min="214" max="214" width="3.75390625" style="0" hidden="1" customWidth="1"/>
    <col min="215" max="215" width="4.25390625" style="0" hidden="1" customWidth="1"/>
    <col min="216" max="216" width="3.75390625" style="0" hidden="1" customWidth="1"/>
    <col min="217" max="217" width="4.375" style="0" customWidth="1"/>
  </cols>
  <sheetData>
    <row r="1" spans="1:5" ht="12.75">
      <c r="A1" s="87"/>
      <c r="E1" s="62" t="s">
        <v>175</v>
      </c>
    </row>
    <row r="2" ht="12.75">
      <c r="A2" s="87"/>
    </row>
    <row r="3" spans="1:7" ht="12.75">
      <c r="A3" s="87"/>
      <c r="G3" s="62" t="s">
        <v>168</v>
      </c>
    </row>
    <row r="4" ht="13.5" thickBot="1">
      <c r="A4" s="87"/>
    </row>
    <row r="5" spans="1:217" s="4" customFormat="1" ht="30" customHeight="1">
      <c r="A5" s="88"/>
      <c r="B5" s="150" t="s">
        <v>0</v>
      </c>
      <c r="C5" s="152" t="s">
        <v>1</v>
      </c>
      <c r="D5" s="154" t="s">
        <v>140</v>
      </c>
      <c r="E5" s="152" t="s">
        <v>2</v>
      </c>
      <c r="F5" s="152" t="s">
        <v>3</v>
      </c>
      <c r="G5" s="156" t="s">
        <v>4</v>
      </c>
      <c r="H5" s="158" t="s">
        <v>5</v>
      </c>
      <c r="I5" s="160" t="s">
        <v>164</v>
      </c>
      <c r="J5" s="148" t="s">
        <v>13</v>
      </c>
      <c r="K5" s="149"/>
      <c r="L5" s="149"/>
      <c r="M5" s="162" t="s">
        <v>6</v>
      </c>
      <c r="N5" s="148" t="s">
        <v>15</v>
      </c>
      <c r="O5" s="149"/>
      <c r="P5" s="149"/>
      <c r="Q5" s="162" t="s">
        <v>12</v>
      </c>
      <c r="R5" s="148" t="s">
        <v>16</v>
      </c>
      <c r="S5" s="149"/>
      <c r="T5" s="149"/>
      <c r="U5" s="162" t="s">
        <v>17</v>
      </c>
      <c r="V5" s="148" t="s">
        <v>18</v>
      </c>
      <c r="W5" s="149"/>
      <c r="X5" s="149"/>
      <c r="Y5" s="162" t="s">
        <v>19</v>
      </c>
      <c r="Z5" s="148" t="s">
        <v>14</v>
      </c>
      <c r="AA5" s="149"/>
      <c r="AB5" s="149"/>
      <c r="AC5" s="164" t="s">
        <v>20</v>
      </c>
      <c r="AD5" s="149"/>
      <c r="AE5" s="149"/>
      <c r="AF5" s="152" t="s">
        <v>10</v>
      </c>
      <c r="AG5" s="165" t="s">
        <v>11</v>
      </c>
      <c r="AH5" s="148" t="s">
        <v>21</v>
      </c>
      <c r="AI5" s="149"/>
      <c r="AJ5" s="149"/>
      <c r="AK5" s="162" t="s">
        <v>25</v>
      </c>
      <c r="AL5" s="148" t="s">
        <v>22</v>
      </c>
      <c r="AM5" s="149"/>
      <c r="AN5" s="149"/>
      <c r="AO5" s="164" t="s">
        <v>23</v>
      </c>
      <c r="AP5" s="149"/>
      <c r="AQ5" s="149"/>
      <c r="AR5" s="152" t="s">
        <v>10</v>
      </c>
      <c r="AS5" s="165" t="s">
        <v>24</v>
      </c>
      <c r="AT5" s="148" t="s">
        <v>26</v>
      </c>
      <c r="AU5" s="149"/>
      <c r="AV5" s="149"/>
      <c r="AW5" s="162" t="s">
        <v>27</v>
      </c>
      <c r="AX5" s="148" t="s">
        <v>28</v>
      </c>
      <c r="AY5" s="149"/>
      <c r="AZ5" s="149"/>
      <c r="BA5" s="164" t="s">
        <v>29</v>
      </c>
      <c r="BB5" s="149"/>
      <c r="BC5" s="149"/>
      <c r="BD5" s="152" t="s">
        <v>10</v>
      </c>
      <c r="BE5" s="165" t="s">
        <v>30</v>
      </c>
      <c r="BF5" s="148" t="s">
        <v>31</v>
      </c>
      <c r="BG5" s="149"/>
      <c r="BH5" s="149"/>
      <c r="BI5" s="162" t="s">
        <v>32</v>
      </c>
      <c r="BJ5" s="148" t="s">
        <v>33</v>
      </c>
      <c r="BK5" s="149"/>
      <c r="BL5" s="149"/>
      <c r="BM5" s="162" t="s">
        <v>34</v>
      </c>
      <c r="BN5" s="148" t="s">
        <v>35</v>
      </c>
      <c r="BO5" s="149"/>
      <c r="BP5" s="149"/>
      <c r="BQ5" s="162" t="s">
        <v>36</v>
      </c>
      <c r="BR5" s="148" t="s">
        <v>37</v>
      </c>
      <c r="BS5" s="149"/>
      <c r="BT5" s="149"/>
      <c r="BU5" s="164" t="s">
        <v>38</v>
      </c>
      <c r="BV5" s="149"/>
      <c r="BW5" s="149"/>
      <c r="BX5" s="152" t="s">
        <v>10</v>
      </c>
      <c r="BY5" s="165" t="s">
        <v>39</v>
      </c>
      <c r="BZ5" s="148" t="s">
        <v>40</v>
      </c>
      <c r="CA5" s="149"/>
      <c r="CB5" s="149"/>
      <c r="CC5" s="162" t="s">
        <v>41</v>
      </c>
      <c r="CD5" s="148" t="s">
        <v>42</v>
      </c>
      <c r="CE5" s="149"/>
      <c r="CF5" s="149"/>
      <c r="CG5" s="164" t="s">
        <v>43</v>
      </c>
      <c r="CH5" s="149"/>
      <c r="CI5" s="149"/>
      <c r="CJ5" s="152" t="s">
        <v>10</v>
      </c>
      <c r="CK5" s="165" t="s">
        <v>44</v>
      </c>
      <c r="CL5" s="148" t="s">
        <v>45</v>
      </c>
      <c r="CM5" s="149"/>
      <c r="CN5" s="149"/>
      <c r="CO5" s="162" t="s">
        <v>46</v>
      </c>
      <c r="CP5" s="148" t="s">
        <v>47</v>
      </c>
      <c r="CQ5" s="149"/>
      <c r="CR5" s="149"/>
      <c r="CS5" s="164" t="s">
        <v>48</v>
      </c>
      <c r="CT5" s="149"/>
      <c r="CU5" s="149"/>
      <c r="CV5" s="152" t="s">
        <v>10</v>
      </c>
      <c r="CW5" s="165" t="s">
        <v>49</v>
      </c>
      <c r="CX5" s="148" t="s">
        <v>50</v>
      </c>
      <c r="CY5" s="149"/>
      <c r="CZ5" s="149"/>
      <c r="DA5" s="162" t="s">
        <v>51</v>
      </c>
      <c r="DB5" s="148" t="s">
        <v>52</v>
      </c>
      <c r="DC5" s="149"/>
      <c r="DD5" s="149"/>
      <c r="DE5" s="162" t="s">
        <v>53</v>
      </c>
      <c r="DF5" s="148" t="s">
        <v>54</v>
      </c>
      <c r="DG5" s="149"/>
      <c r="DH5" s="149"/>
      <c r="DI5" s="162" t="s">
        <v>55</v>
      </c>
      <c r="DJ5" s="166" t="s">
        <v>56</v>
      </c>
      <c r="DK5" s="167"/>
      <c r="DL5" s="167"/>
      <c r="DM5" s="162" t="s">
        <v>57</v>
      </c>
      <c r="DN5" s="148" t="s">
        <v>58</v>
      </c>
      <c r="DO5" s="149"/>
      <c r="DP5" s="149"/>
      <c r="DQ5" s="162" t="s">
        <v>59</v>
      </c>
      <c r="DR5" s="148" t="s">
        <v>60</v>
      </c>
      <c r="DS5" s="149"/>
      <c r="DT5" s="149"/>
      <c r="DU5" s="162" t="s">
        <v>61</v>
      </c>
      <c r="DV5" s="148" t="s">
        <v>62</v>
      </c>
      <c r="DW5" s="149"/>
      <c r="DX5" s="149"/>
      <c r="DY5" s="162" t="s">
        <v>63</v>
      </c>
      <c r="DZ5" s="148" t="s">
        <v>64</v>
      </c>
      <c r="EA5" s="149"/>
      <c r="EB5" s="149"/>
      <c r="EC5" s="164" t="s">
        <v>65</v>
      </c>
      <c r="ED5" s="149"/>
      <c r="EE5" s="149"/>
      <c r="EF5" s="152" t="s">
        <v>10</v>
      </c>
      <c r="EG5" s="165" t="s">
        <v>66</v>
      </c>
      <c r="EH5" s="148" t="s">
        <v>67</v>
      </c>
      <c r="EI5" s="149"/>
      <c r="EJ5" s="149"/>
      <c r="EK5" s="162" t="s">
        <v>68</v>
      </c>
      <c r="EL5" s="148" t="s">
        <v>69</v>
      </c>
      <c r="EM5" s="149"/>
      <c r="EN5" s="149"/>
      <c r="EO5" s="164" t="s">
        <v>70</v>
      </c>
      <c r="EP5" s="149"/>
      <c r="EQ5" s="149"/>
      <c r="ER5" s="152" t="s">
        <v>10</v>
      </c>
      <c r="ES5" s="165" t="s">
        <v>71</v>
      </c>
      <c r="ET5" s="148" t="s">
        <v>72</v>
      </c>
      <c r="EU5" s="149"/>
      <c r="EV5" s="149"/>
      <c r="EW5" s="162" t="s">
        <v>73</v>
      </c>
      <c r="EX5" s="148" t="s">
        <v>74</v>
      </c>
      <c r="EY5" s="149"/>
      <c r="EZ5" s="149"/>
      <c r="FA5" s="162" t="s">
        <v>75</v>
      </c>
      <c r="FB5" s="148" t="s">
        <v>76</v>
      </c>
      <c r="FC5" s="149"/>
      <c r="FD5" s="149"/>
      <c r="FE5" s="162" t="s">
        <v>77</v>
      </c>
      <c r="FF5" s="168" t="s">
        <v>78</v>
      </c>
      <c r="FG5" s="169"/>
      <c r="FH5" s="169"/>
      <c r="FI5" s="170" t="s">
        <v>79</v>
      </c>
      <c r="FJ5" s="169"/>
      <c r="FK5" s="169"/>
      <c r="FL5" s="152" t="s">
        <v>10</v>
      </c>
      <c r="FM5" s="165" t="s">
        <v>80</v>
      </c>
      <c r="FN5" s="148" t="s">
        <v>81</v>
      </c>
      <c r="FO5" s="149"/>
      <c r="FP5" s="149"/>
      <c r="FQ5" s="162" t="s">
        <v>82</v>
      </c>
      <c r="FR5" s="168" t="s">
        <v>83</v>
      </c>
      <c r="FS5" s="169"/>
      <c r="FT5" s="169"/>
      <c r="FU5" s="164" t="s">
        <v>84</v>
      </c>
      <c r="FV5" s="149"/>
      <c r="FW5" s="149"/>
      <c r="FX5" s="152" t="s">
        <v>10</v>
      </c>
      <c r="FY5" s="165" t="s">
        <v>85</v>
      </c>
      <c r="FZ5" s="168" t="s">
        <v>86</v>
      </c>
      <c r="GA5" s="169"/>
      <c r="GB5" s="169"/>
      <c r="GC5" s="171" t="s">
        <v>87</v>
      </c>
      <c r="GD5" s="148" t="s">
        <v>88</v>
      </c>
      <c r="GE5" s="149"/>
      <c r="GF5" s="149"/>
      <c r="GG5" s="164" t="s">
        <v>89</v>
      </c>
      <c r="GH5" s="149"/>
      <c r="GI5" s="149"/>
      <c r="GJ5" s="152" t="s">
        <v>10</v>
      </c>
      <c r="GK5" s="165" t="s">
        <v>90</v>
      </c>
      <c r="GL5" s="148" t="s">
        <v>91</v>
      </c>
      <c r="GM5" s="149"/>
      <c r="GN5" s="149"/>
      <c r="GO5" s="162" t="s">
        <v>92</v>
      </c>
      <c r="GP5" s="148" t="s">
        <v>93</v>
      </c>
      <c r="GQ5" s="149"/>
      <c r="GR5" s="149"/>
      <c r="GS5" s="164" t="s">
        <v>94</v>
      </c>
      <c r="GT5" s="149"/>
      <c r="GU5" s="149"/>
      <c r="GV5" s="152" t="s">
        <v>10</v>
      </c>
      <c r="GW5" s="165" t="s">
        <v>95</v>
      </c>
      <c r="GX5" s="148" t="s">
        <v>96</v>
      </c>
      <c r="GY5" s="149"/>
      <c r="GZ5" s="149"/>
      <c r="HA5" s="162" t="s">
        <v>97</v>
      </c>
      <c r="HB5" s="168" t="s">
        <v>98</v>
      </c>
      <c r="HC5" s="169"/>
      <c r="HD5" s="169"/>
      <c r="HE5" s="162" t="s">
        <v>99</v>
      </c>
      <c r="HF5" s="148" t="s">
        <v>100</v>
      </c>
      <c r="HG5" s="149"/>
      <c r="HH5" s="149"/>
      <c r="HI5" s="162" t="s">
        <v>101</v>
      </c>
    </row>
    <row r="6" spans="1:217" s="4" customFormat="1" ht="13.5" customHeight="1" thickBot="1">
      <c r="A6" s="88"/>
      <c r="B6" s="151"/>
      <c r="C6" s="153"/>
      <c r="D6" s="155"/>
      <c r="E6" s="153"/>
      <c r="F6" s="153"/>
      <c r="G6" s="157"/>
      <c r="H6" s="159"/>
      <c r="I6" s="161"/>
      <c r="J6" s="44" t="s">
        <v>7</v>
      </c>
      <c r="K6" s="38" t="s">
        <v>8</v>
      </c>
      <c r="L6" s="38" t="s">
        <v>9</v>
      </c>
      <c r="M6" s="163"/>
      <c r="N6" s="44" t="s">
        <v>7</v>
      </c>
      <c r="O6" s="38" t="s">
        <v>8</v>
      </c>
      <c r="P6" s="38" t="s">
        <v>9</v>
      </c>
      <c r="Q6" s="163"/>
      <c r="R6" s="44" t="s">
        <v>7</v>
      </c>
      <c r="S6" s="38" t="s">
        <v>8</v>
      </c>
      <c r="T6" s="38" t="s">
        <v>9</v>
      </c>
      <c r="U6" s="163"/>
      <c r="V6" s="44" t="s">
        <v>7</v>
      </c>
      <c r="W6" s="38" t="s">
        <v>8</v>
      </c>
      <c r="X6" s="38" t="s">
        <v>9</v>
      </c>
      <c r="Y6" s="163"/>
      <c r="Z6" s="44" t="s">
        <v>7</v>
      </c>
      <c r="AA6" s="38" t="s">
        <v>8</v>
      </c>
      <c r="AB6" s="38" t="s">
        <v>9</v>
      </c>
      <c r="AC6" s="38" t="s">
        <v>7</v>
      </c>
      <c r="AD6" s="38" t="s">
        <v>8</v>
      </c>
      <c r="AE6" s="38" t="s">
        <v>9</v>
      </c>
      <c r="AF6" s="153"/>
      <c r="AG6" s="163"/>
      <c r="AH6" s="44" t="s">
        <v>7</v>
      </c>
      <c r="AI6" s="38" t="s">
        <v>8</v>
      </c>
      <c r="AJ6" s="38" t="s">
        <v>9</v>
      </c>
      <c r="AK6" s="163"/>
      <c r="AL6" s="44" t="s">
        <v>7</v>
      </c>
      <c r="AM6" s="38" t="s">
        <v>8</v>
      </c>
      <c r="AN6" s="38" t="s">
        <v>9</v>
      </c>
      <c r="AO6" s="38" t="s">
        <v>7</v>
      </c>
      <c r="AP6" s="38" t="s">
        <v>8</v>
      </c>
      <c r="AQ6" s="38" t="s">
        <v>9</v>
      </c>
      <c r="AR6" s="153"/>
      <c r="AS6" s="163"/>
      <c r="AT6" s="44" t="s">
        <v>7</v>
      </c>
      <c r="AU6" s="38" t="s">
        <v>8</v>
      </c>
      <c r="AV6" s="38" t="s">
        <v>9</v>
      </c>
      <c r="AW6" s="163"/>
      <c r="AX6" s="44" t="s">
        <v>7</v>
      </c>
      <c r="AY6" s="38" t="s">
        <v>8</v>
      </c>
      <c r="AZ6" s="38" t="s">
        <v>9</v>
      </c>
      <c r="BA6" s="38" t="s">
        <v>7</v>
      </c>
      <c r="BB6" s="38" t="s">
        <v>8</v>
      </c>
      <c r="BC6" s="38" t="s">
        <v>9</v>
      </c>
      <c r="BD6" s="153"/>
      <c r="BE6" s="163"/>
      <c r="BF6" s="44" t="s">
        <v>7</v>
      </c>
      <c r="BG6" s="38" t="s">
        <v>8</v>
      </c>
      <c r="BH6" s="38" t="s">
        <v>9</v>
      </c>
      <c r="BI6" s="163"/>
      <c r="BJ6" s="44" t="s">
        <v>7</v>
      </c>
      <c r="BK6" s="38" t="s">
        <v>8</v>
      </c>
      <c r="BL6" s="38" t="s">
        <v>9</v>
      </c>
      <c r="BM6" s="163"/>
      <c r="BN6" s="44" t="s">
        <v>7</v>
      </c>
      <c r="BO6" s="38" t="s">
        <v>8</v>
      </c>
      <c r="BP6" s="38" t="s">
        <v>9</v>
      </c>
      <c r="BQ6" s="163"/>
      <c r="BR6" s="44" t="s">
        <v>7</v>
      </c>
      <c r="BS6" s="38" t="s">
        <v>8</v>
      </c>
      <c r="BT6" s="38" t="s">
        <v>9</v>
      </c>
      <c r="BU6" s="38" t="s">
        <v>7</v>
      </c>
      <c r="BV6" s="38" t="s">
        <v>8</v>
      </c>
      <c r="BW6" s="38" t="s">
        <v>9</v>
      </c>
      <c r="BX6" s="153"/>
      <c r="BY6" s="163"/>
      <c r="BZ6" s="44" t="s">
        <v>7</v>
      </c>
      <c r="CA6" s="38" t="s">
        <v>8</v>
      </c>
      <c r="CB6" s="38" t="s">
        <v>9</v>
      </c>
      <c r="CC6" s="163"/>
      <c r="CD6" s="44" t="s">
        <v>7</v>
      </c>
      <c r="CE6" s="38" t="s">
        <v>8</v>
      </c>
      <c r="CF6" s="38" t="s">
        <v>9</v>
      </c>
      <c r="CG6" s="38" t="s">
        <v>7</v>
      </c>
      <c r="CH6" s="38" t="s">
        <v>8</v>
      </c>
      <c r="CI6" s="38" t="s">
        <v>9</v>
      </c>
      <c r="CJ6" s="153"/>
      <c r="CK6" s="163"/>
      <c r="CL6" s="44" t="s">
        <v>7</v>
      </c>
      <c r="CM6" s="38" t="s">
        <v>8</v>
      </c>
      <c r="CN6" s="38" t="s">
        <v>9</v>
      </c>
      <c r="CO6" s="163"/>
      <c r="CP6" s="44" t="s">
        <v>7</v>
      </c>
      <c r="CQ6" s="38" t="s">
        <v>8</v>
      </c>
      <c r="CR6" s="38" t="s">
        <v>9</v>
      </c>
      <c r="CS6" s="38" t="s">
        <v>7</v>
      </c>
      <c r="CT6" s="38" t="s">
        <v>8</v>
      </c>
      <c r="CU6" s="38" t="s">
        <v>9</v>
      </c>
      <c r="CV6" s="153"/>
      <c r="CW6" s="163"/>
      <c r="CX6" s="44" t="s">
        <v>7</v>
      </c>
      <c r="CY6" s="38" t="s">
        <v>8</v>
      </c>
      <c r="CZ6" s="38" t="s">
        <v>9</v>
      </c>
      <c r="DA6" s="163"/>
      <c r="DB6" s="44" t="s">
        <v>7</v>
      </c>
      <c r="DC6" s="38" t="s">
        <v>8</v>
      </c>
      <c r="DD6" s="38" t="s">
        <v>9</v>
      </c>
      <c r="DE6" s="163"/>
      <c r="DF6" s="44" t="s">
        <v>7</v>
      </c>
      <c r="DG6" s="38" t="s">
        <v>8</v>
      </c>
      <c r="DH6" s="38" t="s">
        <v>9</v>
      </c>
      <c r="DI6" s="163"/>
      <c r="DJ6" s="44" t="s">
        <v>7</v>
      </c>
      <c r="DK6" s="38" t="s">
        <v>8</v>
      </c>
      <c r="DL6" s="38" t="s">
        <v>9</v>
      </c>
      <c r="DM6" s="163"/>
      <c r="DN6" s="44" t="s">
        <v>7</v>
      </c>
      <c r="DO6" s="38" t="s">
        <v>8</v>
      </c>
      <c r="DP6" s="38" t="s">
        <v>9</v>
      </c>
      <c r="DQ6" s="163"/>
      <c r="DR6" s="44" t="s">
        <v>7</v>
      </c>
      <c r="DS6" s="38" t="s">
        <v>8</v>
      </c>
      <c r="DT6" s="38" t="s">
        <v>9</v>
      </c>
      <c r="DU6" s="163"/>
      <c r="DV6" s="44" t="s">
        <v>7</v>
      </c>
      <c r="DW6" s="38" t="s">
        <v>8</v>
      </c>
      <c r="DX6" s="38" t="s">
        <v>9</v>
      </c>
      <c r="DY6" s="163"/>
      <c r="DZ6" s="44" t="s">
        <v>7</v>
      </c>
      <c r="EA6" s="38" t="s">
        <v>8</v>
      </c>
      <c r="EB6" s="38" t="s">
        <v>9</v>
      </c>
      <c r="EC6" s="38" t="s">
        <v>7</v>
      </c>
      <c r="ED6" s="38" t="s">
        <v>8</v>
      </c>
      <c r="EE6" s="38" t="s">
        <v>9</v>
      </c>
      <c r="EF6" s="153"/>
      <c r="EG6" s="163"/>
      <c r="EH6" s="44" t="s">
        <v>7</v>
      </c>
      <c r="EI6" s="38" t="s">
        <v>8</v>
      </c>
      <c r="EJ6" s="38" t="s">
        <v>9</v>
      </c>
      <c r="EK6" s="163"/>
      <c r="EL6" s="44" t="s">
        <v>7</v>
      </c>
      <c r="EM6" s="38" t="s">
        <v>8</v>
      </c>
      <c r="EN6" s="38" t="s">
        <v>9</v>
      </c>
      <c r="EO6" s="38" t="s">
        <v>7</v>
      </c>
      <c r="EP6" s="38" t="s">
        <v>8</v>
      </c>
      <c r="EQ6" s="38" t="s">
        <v>9</v>
      </c>
      <c r="ER6" s="153"/>
      <c r="ES6" s="163"/>
      <c r="ET6" s="44" t="s">
        <v>7</v>
      </c>
      <c r="EU6" s="38" t="s">
        <v>8</v>
      </c>
      <c r="EV6" s="38" t="s">
        <v>9</v>
      </c>
      <c r="EW6" s="163"/>
      <c r="EX6" s="44" t="s">
        <v>7</v>
      </c>
      <c r="EY6" s="38" t="s">
        <v>8</v>
      </c>
      <c r="EZ6" s="38" t="s">
        <v>9</v>
      </c>
      <c r="FA6" s="163"/>
      <c r="FB6" s="44" t="s">
        <v>7</v>
      </c>
      <c r="FC6" s="38" t="s">
        <v>8</v>
      </c>
      <c r="FD6" s="38" t="s">
        <v>9</v>
      </c>
      <c r="FE6" s="163"/>
      <c r="FF6" s="44" t="s">
        <v>7</v>
      </c>
      <c r="FG6" s="38" t="s">
        <v>8</v>
      </c>
      <c r="FH6" s="38" t="s">
        <v>9</v>
      </c>
      <c r="FI6" s="38" t="s">
        <v>7</v>
      </c>
      <c r="FJ6" s="38" t="s">
        <v>8</v>
      </c>
      <c r="FK6" s="38" t="s">
        <v>9</v>
      </c>
      <c r="FL6" s="153"/>
      <c r="FM6" s="163"/>
      <c r="FN6" s="44" t="s">
        <v>7</v>
      </c>
      <c r="FO6" s="38" t="s">
        <v>8</v>
      </c>
      <c r="FP6" s="38" t="s">
        <v>9</v>
      </c>
      <c r="FQ6" s="163"/>
      <c r="FR6" s="44" t="s">
        <v>7</v>
      </c>
      <c r="FS6" s="38" t="s">
        <v>8</v>
      </c>
      <c r="FT6" s="38" t="s">
        <v>9</v>
      </c>
      <c r="FU6" s="38" t="s">
        <v>7</v>
      </c>
      <c r="FV6" s="38" t="s">
        <v>8</v>
      </c>
      <c r="FW6" s="38" t="s">
        <v>9</v>
      </c>
      <c r="FX6" s="153"/>
      <c r="FY6" s="163"/>
      <c r="FZ6" s="106" t="s">
        <v>7</v>
      </c>
      <c r="GA6" s="107" t="s">
        <v>8</v>
      </c>
      <c r="GB6" s="107" t="s">
        <v>9</v>
      </c>
      <c r="GC6" s="172"/>
      <c r="GD6" s="44" t="s">
        <v>7</v>
      </c>
      <c r="GE6" s="38" t="s">
        <v>8</v>
      </c>
      <c r="GF6" s="38" t="s">
        <v>9</v>
      </c>
      <c r="GG6" s="38" t="s">
        <v>7</v>
      </c>
      <c r="GH6" s="38" t="s">
        <v>8</v>
      </c>
      <c r="GI6" s="38" t="s">
        <v>9</v>
      </c>
      <c r="GJ6" s="153"/>
      <c r="GK6" s="163"/>
      <c r="GL6" s="44" t="s">
        <v>7</v>
      </c>
      <c r="GM6" s="38" t="s">
        <v>8</v>
      </c>
      <c r="GN6" s="38" t="s">
        <v>9</v>
      </c>
      <c r="GO6" s="163"/>
      <c r="GP6" s="44" t="s">
        <v>7</v>
      </c>
      <c r="GQ6" s="38" t="s">
        <v>8</v>
      </c>
      <c r="GR6" s="38" t="s">
        <v>9</v>
      </c>
      <c r="GS6" s="38" t="s">
        <v>7</v>
      </c>
      <c r="GT6" s="38" t="s">
        <v>8</v>
      </c>
      <c r="GU6" s="38" t="s">
        <v>9</v>
      </c>
      <c r="GV6" s="153"/>
      <c r="GW6" s="163"/>
      <c r="GX6" s="44" t="s">
        <v>7</v>
      </c>
      <c r="GY6" s="38" t="s">
        <v>8</v>
      </c>
      <c r="GZ6" s="38" t="s">
        <v>9</v>
      </c>
      <c r="HA6" s="163"/>
      <c r="HB6" s="44" t="s">
        <v>7</v>
      </c>
      <c r="HC6" s="38" t="s">
        <v>8</v>
      </c>
      <c r="HD6" s="38" t="s">
        <v>9</v>
      </c>
      <c r="HE6" s="163"/>
      <c r="HF6" s="44" t="s">
        <v>7</v>
      </c>
      <c r="HG6" s="38" t="s">
        <v>8</v>
      </c>
      <c r="HH6" s="38" t="s">
        <v>9</v>
      </c>
      <c r="HI6" s="163"/>
    </row>
    <row r="7" spans="2:217" ht="25.5" hidden="1">
      <c r="B7" s="39"/>
      <c r="C7" s="80">
        <f>SUM(M7,Q7,U7,Y7,AG7,AK7,AS7,AW7,BE7,BI7,BM7,BQ7,BY7,CC7,CK7,CO7,CW7,DA7,DE7,DI7)+SUM(DM7,DQ7,DU7,DY7,EG7,EK7,ES7,EW7,FA7,FE7,FM7,FQ7,FY7,GC7,GK7,GO7,GW7,HA7,HE7,HI7)</f>
        <v>3381.9999999999823</v>
      </c>
      <c r="D7" s="80"/>
      <c r="E7" s="52" t="s">
        <v>124</v>
      </c>
      <c r="F7" s="53" t="s">
        <v>106</v>
      </c>
      <c r="G7" s="37" t="s">
        <v>107</v>
      </c>
      <c r="H7" s="48" t="s">
        <v>108</v>
      </c>
      <c r="I7" s="45"/>
      <c r="J7" s="64">
        <v>10</v>
      </c>
      <c r="K7" s="65">
        <v>22</v>
      </c>
      <c r="L7" s="65"/>
      <c r="M7" s="63"/>
      <c r="N7" s="64">
        <v>10</v>
      </c>
      <c r="O7" s="65">
        <v>40</v>
      </c>
      <c r="P7" s="65"/>
      <c r="Q7" s="63">
        <f aca="true" t="shared" si="0" ref="Q7:Q25">(TIME(N7,O7,P7)-TIME(J7,K7,L7))*86400-1080</f>
        <v>-3.865352482534945E-12</v>
      </c>
      <c r="R7" s="64">
        <v>11</v>
      </c>
      <c r="S7" s="65">
        <v>0</v>
      </c>
      <c r="T7" s="65"/>
      <c r="U7" s="63">
        <f aca="true" t="shared" si="1" ref="U7:U25">(TIME(R7,S7,T7)-TIME(N7,O7,P7))*86400-1200</f>
        <v>0</v>
      </c>
      <c r="V7" s="64">
        <v>11</v>
      </c>
      <c r="W7" s="65">
        <v>18</v>
      </c>
      <c r="X7" s="65"/>
      <c r="Y7" s="63">
        <f aca="true" t="shared" si="2" ref="Y7:Y25">(TIME(V7,W7,X7)-TIME(R7,S7,T7))*86400-1080</f>
        <v>5.6843418860808015E-12</v>
      </c>
      <c r="Z7" s="64">
        <v>11</v>
      </c>
      <c r="AA7" s="65">
        <v>21</v>
      </c>
      <c r="AB7" s="65"/>
      <c r="AC7" s="65">
        <v>11</v>
      </c>
      <c r="AD7" s="65">
        <v>25</v>
      </c>
      <c r="AE7" s="65">
        <v>54</v>
      </c>
      <c r="AF7" s="65"/>
      <c r="AG7" s="63">
        <f aca="true" t="shared" si="3" ref="AG7:AG20">(TIME(AC7,AD7,AE7)-TIME(Z7,AA7,AB7))*86400+AF7</f>
        <v>294.0000000000028</v>
      </c>
      <c r="AH7" s="64">
        <v>12</v>
      </c>
      <c r="AI7" s="65">
        <v>6</v>
      </c>
      <c r="AJ7" s="65"/>
      <c r="AK7" s="63">
        <f aca="true" t="shared" si="4" ref="AK7:AK19">(TIME(AH7,AI7,AJ7)-TIME(Z7,AA7,AB7))*86400-2700</f>
        <v>0</v>
      </c>
      <c r="AL7" s="64">
        <v>12</v>
      </c>
      <c r="AM7" s="65">
        <v>9</v>
      </c>
      <c r="AN7" s="65"/>
      <c r="AO7" s="65">
        <v>12</v>
      </c>
      <c r="AP7" s="65">
        <v>14</v>
      </c>
      <c r="AQ7" s="65">
        <v>25</v>
      </c>
      <c r="AR7" s="65"/>
      <c r="AS7" s="63">
        <f aca="true" t="shared" si="5" ref="AS7:AS19">(TIME(AO7,AP7,AQ7)-TIME(AL7,AM7,AN7))*86400+AR7</f>
        <v>324.99999999999966</v>
      </c>
      <c r="AT7" s="64">
        <v>12</v>
      </c>
      <c r="AU7" s="65">
        <v>36</v>
      </c>
      <c r="AV7" s="65"/>
      <c r="AW7" s="63">
        <f aca="true" t="shared" si="6" ref="AW7:AW19">(TIME(AT7,AU7,AV7)-TIME(AL7,AM7,AN7))*86400-1620</f>
        <v>3.865352482534945E-12</v>
      </c>
      <c r="AX7" s="64">
        <v>12</v>
      </c>
      <c r="AY7" s="65">
        <v>46</v>
      </c>
      <c r="AZ7" s="65"/>
      <c r="BA7" s="65">
        <v>12</v>
      </c>
      <c r="BB7" s="65">
        <v>49</v>
      </c>
      <c r="BC7" s="65">
        <v>10</v>
      </c>
      <c r="BD7" s="65"/>
      <c r="BE7" s="63">
        <f aca="true" t="shared" si="7" ref="BE7:BE19">(TIME(BA7,BB7,BC7)-TIME(AX7,AY7,AZ7))*86400+BD7</f>
        <v>189.99999999999773</v>
      </c>
      <c r="BF7" s="64">
        <v>12</v>
      </c>
      <c r="BG7" s="65">
        <v>55</v>
      </c>
      <c r="BH7" s="65"/>
      <c r="BI7" s="63">
        <f aca="true" t="shared" si="8" ref="BI7:BI19">(TIME(BF7,BG7,BH7)-TIME(AX7,AY7,AZ7))*86400-540</f>
        <v>-1.9326762412674725E-12</v>
      </c>
      <c r="BJ7" s="64">
        <v>13</v>
      </c>
      <c r="BK7" s="65">
        <v>5</v>
      </c>
      <c r="BL7" s="65"/>
      <c r="BM7" s="63">
        <f aca="true" t="shared" si="9" ref="BM7:BM19">(TIME(BJ7,BK7,BL7)-TIME(BF7,BG7,BH7))*86400-600</f>
        <v>7.503331289626658E-12</v>
      </c>
      <c r="BN7" s="64">
        <v>13</v>
      </c>
      <c r="BO7" s="65">
        <v>15</v>
      </c>
      <c r="BP7" s="65"/>
      <c r="BQ7" s="63">
        <f aca="true" t="shared" si="10" ref="BQ7:BQ19">(TIME(BN7,BO7,BP7)-TIME(BJ7,BK7,BL7))*86400-600</f>
        <v>-2.1600499167107046E-12</v>
      </c>
      <c r="BR7" s="64">
        <v>13</v>
      </c>
      <c r="BS7" s="65">
        <v>18</v>
      </c>
      <c r="BT7" s="65"/>
      <c r="BU7" s="65">
        <v>13</v>
      </c>
      <c r="BV7" s="65">
        <v>20</v>
      </c>
      <c r="BW7" s="65">
        <v>25</v>
      </c>
      <c r="BX7" s="65"/>
      <c r="BY7" s="63">
        <f aca="true" t="shared" si="11" ref="BY7:BY19">(TIME(BU7,BV7,BW7)-TIME(BR7,BS7,BT7))*86400+BX7</f>
        <v>145.00000000000028</v>
      </c>
      <c r="BZ7" s="64">
        <v>13</v>
      </c>
      <c r="CA7" s="65">
        <v>36</v>
      </c>
      <c r="CB7" s="65"/>
      <c r="CC7" s="63">
        <f aca="true" t="shared" si="12" ref="CC7:CC19">(TIME(BZ7,CA7,CB7)-TIME(BR7,BS7,BT7))*86400-1080</f>
        <v>-3.865352482534945E-12</v>
      </c>
      <c r="CD7" s="64">
        <v>13</v>
      </c>
      <c r="CE7" s="65">
        <v>39</v>
      </c>
      <c r="CF7" s="65"/>
      <c r="CG7" s="65">
        <v>13</v>
      </c>
      <c r="CH7" s="65">
        <v>42</v>
      </c>
      <c r="CI7" s="65">
        <v>2</v>
      </c>
      <c r="CJ7" s="65"/>
      <c r="CK7" s="63">
        <f aca="true" t="shared" si="13" ref="CK7:CK19">(TIME(CG7,CH7,CI7)-TIME(CD7,CE7,CF7))*86400+CJ7</f>
        <v>182.00000000000287</v>
      </c>
      <c r="CL7" s="64">
        <v>13</v>
      </c>
      <c r="CM7" s="65">
        <v>57</v>
      </c>
      <c r="CN7" s="65"/>
      <c r="CO7" s="63">
        <f aca="true" t="shared" si="14" ref="CO7:CO19">(TIME(CL7,CM7,CN7)-TIME(CD7,CE7,CF7))*86400-1080</f>
        <v>-3.865352482534945E-12</v>
      </c>
      <c r="CP7" s="64">
        <v>14</v>
      </c>
      <c r="CQ7" s="65">
        <v>0</v>
      </c>
      <c r="CR7" s="65"/>
      <c r="CS7" s="65">
        <v>14</v>
      </c>
      <c r="CT7" s="65">
        <v>2</v>
      </c>
      <c r="CU7" s="65">
        <v>26</v>
      </c>
      <c r="CV7" s="65"/>
      <c r="CW7" s="63">
        <f aca="true" t="shared" si="15" ref="CW7:CW19">(TIME(CS7,CT7,CU7)-TIME(CP7,CQ7,CR7))*86400+CV7</f>
        <v>145.99999999999724</v>
      </c>
      <c r="CX7" s="64">
        <v>14</v>
      </c>
      <c r="CY7" s="65">
        <v>12</v>
      </c>
      <c r="CZ7" s="65"/>
      <c r="DA7" s="63">
        <f aca="true" t="shared" si="16" ref="DA7:DA19">(TIME(CX7,CY7,CZ7)-TIME(CP7,CQ7,CR7))*86400-720</f>
        <v>-2.5011104298755527E-12</v>
      </c>
      <c r="DB7" s="64">
        <v>14</v>
      </c>
      <c r="DC7" s="65">
        <v>57</v>
      </c>
      <c r="DD7" s="65"/>
      <c r="DE7" s="63">
        <f aca="true" t="shared" si="17" ref="DE7:DE19">(TIME(DB7,DC7,DD7)-TIME(CX7,CY7,CZ7))*86400-2700</f>
        <v>0</v>
      </c>
      <c r="DF7" s="64"/>
      <c r="DG7" s="65"/>
      <c r="DH7" s="65"/>
      <c r="DI7" s="63">
        <v>0</v>
      </c>
      <c r="DJ7" s="64">
        <v>8</v>
      </c>
      <c r="DK7" s="65">
        <v>52</v>
      </c>
      <c r="DL7" s="65"/>
      <c r="DM7" s="63">
        <v>0</v>
      </c>
      <c r="DN7" s="64">
        <v>9</v>
      </c>
      <c r="DO7" s="65">
        <v>12</v>
      </c>
      <c r="DP7" s="65"/>
      <c r="DQ7" s="63">
        <f aca="true" t="shared" si="18" ref="DQ7:DQ25">(TIME(DN7,DO7,DP7)-TIME(DJ7,DK7,DL7))*86400-1200</f>
        <v>-4.320099833421409E-12</v>
      </c>
      <c r="DR7" s="64">
        <v>9</v>
      </c>
      <c r="DS7" s="65">
        <v>32</v>
      </c>
      <c r="DT7" s="65"/>
      <c r="DU7" s="63">
        <f aca="true" t="shared" si="19" ref="DU7:DU25">(TIME(DR7,DS7,DT7)-TIME(DN7,DO7,DP7))*86400-1200</f>
        <v>0</v>
      </c>
      <c r="DV7" s="64">
        <v>9</v>
      </c>
      <c r="DW7" s="65">
        <v>38</v>
      </c>
      <c r="DX7" s="65"/>
      <c r="DY7" s="63">
        <f aca="true" t="shared" si="20" ref="DY7:DY25">(TIME(DV7,DW7,DX7)-TIME(DR7,DS7,DT7))*86400-360</f>
        <v>-1.2505552149377763E-12</v>
      </c>
      <c r="DZ7" s="64">
        <v>9</v>
      </c>
      <c r="EA7" s="65">
        <v>41</v>
      </c>
      <c r="EB7" s="65"/>
      <c r="EC7" s="65">
        <v>9</v>
      </c>
      <c r="ED7" s="65">
        <v>48</v>
      </c>
      <c r="EE7" s="65">
        <v>27</v>
      </c>
      <c r="EF7" s="65"/>
      <c r="EG7" s="63">
        <f aca="true" t="shared" si="21" ref="EG7:EG25">(TIME(EC7,ED7,EE7)-TIME(DZ7,EA7,EB7))*86400+EF7</f>
        <v>446.99999999999795</v>
      </c>
      <c r="EH7" s="64">
        <v>10</v>
      </c>
      <c r="EI7" s="65">
        <v>26</v>
      </c>
      <c r="EJ7" s="65"/>
      <c r="EK7" s="63">
        <f aca="true" t="shared" si="22" ref="EK7:EK25">(TIME(EH7,EI7,EJ7)-TIME(DZ7,EA7,EB7))*86400-2700</f>
        <v>0</v>
      </c>
      <c r="EL7" s="64">
        <v>10</v>
      </c>
      <c r="EM7" s="65">
        <v>28</v>
      </c>
      <c r="EN7" s="65"/>
      <c r="EO7" s="65">
        <v>10</v>
      </c>
      <c r="EP7" s="65">
        <v>35</v>
      </c>
      <c r="EQ7" s="65">
        <v>27</v>
      </c>
      <c r="ER7" s="65"/>
      <c r="ES7" s="63">
        <f aca="true" t="shared" si="23" ref="ES7:ES23">(TIME(EO7,EP7,EQ7)-TIME(EL7,EM7,EN7))*86400+ER7</f>
        <v>447.00000000000273</v>
      </c>
      <c r="ET7" s="64">
        <v>10</v>
      </c>
      <c r="EU7" s="65">
        <v>59</v>
      </c>
      <c r="EV7" s="65"/>
      <c r="EW7" s="63">
        <f aca="true" t="shared" si="24" ref="EW7:EW23">(TIME(ET7,EU7,EV7)-TIME(EL7,EM7,EN7))*86400-1860</f>
        <v>-1.8189894035458565E-12</v>
      </c>
      <c r="EX7" s="64">
        <v>11</v>
      </c>
      <c r="EY7" s="65">
        <v>9</v>
      </c>
      <c r="EZ7" s="65"/>
      <c r="FA7" s="63">
        <f aca="true" t="shared" si="25" ref="FA7:FA23">(TIME(EX7,EY7,EZ7)-TIME(ET7,EU7,EV7))*86400-600</f>
        <v>2.6147972675971687E-12</v>
      </c>
      <c r="FB7" s="64">
        <v>11</v>
      </c>
      <c r="FC7" s="65">
        <v>25</v>
      </c>
      <c r="FD7" s="65"/>
      <c r="FE7" s="63">
        <f>(TIME(FB7,FC7,FD7)-TIME(EX7,EY7,EZ7))*86400-960</f>
        <v>-3.410605131648481E-12</v>
      </c>
      <c r="FF7" s="64">
        <v>11</v>
      </c>
      <c r="FG7" s="65">
        <v>32</v>
      </c>
      <c r="FH7" s="65"/>
      <c r="FI7" s="65">
        <v>11</v>
      </c>
      <c r="FJ7" s="65">
        <v>36</v>
      </c>
      <c r="FK7" s="65">
        <v>42</v>
      </c>
      <c r="FL7" s="65"/>
      <c r="FM7" s="63">
        <f aca="true" t="shared" si="26" ref="FM7:FM23">(TIME(FI7,FJ7,FK7)-TIME(FF7,FG7,FH7))*86400+FL7</f>
        <v>281.99999999999613</v>
      </c>
      <c r="FN7" s="64">
        <v>11</v>
      </c>
      <c r="FO7" s="65">
        <v>54</v>
      </c>
      <c r="FP7" s="65"/>
      <c r="FQ7" s="63">
        <f aca="true" t="shared" si="27" ref="FQ7:FQ22">(TIME(FN7,FO7,FP7)-TIME(FF7,FG7,FH7))*86400-1320</f>
        <v>0</v>
      </c>
      <c r="FR7" s="64">
        <v>11</v>
      </c>
      <c r="FS7" s="65">
        <v>58</v>
      </c>
      <c r="FT7" s="65"/>
      <c r="FU7" s="65">
        <v>12</v>
      </c>
      <c r="FV7" s="65">
        <v>4</v>
      </c>
      <c r="FW7" s="65">
        <v>37</v>
      </c>
      <c r="FX7" s="65"/>
      <c r="FY7" s="63">
        <f aca="true" t="shared" si="28" ref="FY7:FY23">(TIME(FU7,FV7,FW7)-TIME(FR7,FS7,FT7))*86400+FX7</f>
        <v>397.0000000000013</v>
      </c>
      <c r="FZ7" s="64">
        <v>12</v>
      </c>
      <c r="GA7" s="65">
        <v>15</v>
      </c>
      <c r="GB7" s="65"/>
      <c r="GC7" s="63">
        <f aca="true" t="shared" si="29" ref="GC7:GC18">(TIME(FZ7,GA7,GB7)-TIME(FR7,FS7,FT7))*86400-1020</f>
        <v>-3.637978807091713E-12</v>
      </c>
      <c r="GD7" s="64">
        <v>12</v>
      </c>
      <c r="GE7" s="65">
        <v>18</v>
      </c>
      <c r="GF7" s="65"/>
      <c r="GG7" s="65">
        <v>12</v>
      </c>
      <c r="GH7" s="65">
        <v>20</v>
      </c>
      <c r="GI7" s="65">
        <v>1</v>
      </c>
      <c r="GJ7" s="65"/>
      <c r="GK7" s="63">
        <f aca="true" t="shared" si="30" ref="GK7:GK23">(TIME(GG7,GH7,GI7)-TIME(GD7,GE7,GF7))*86400+GJ7</f>
        <v>120.99999999999653</v>
      </c>
      <c r="GL7" s="64">
        <v>12</v>
      </c>
      <c r="GM7" s="65">
        <v>34</v>
      </c>
      <c r="GN7" s="65"/>
      <c r="GO7" s="63">
        <f>(TIME(GL7,GM7,GN7)-TIME(GD7,GE7,GF7))*86400-960</f>
        <v>-3.410605131648481E-12</v>
      </c>
      <c r="GP7" s="64">
        <v>12</v>
      </c>
      <c r="GQ7" s="65">
        <v>39</v>
      </c>
      <c r="GR7" s="65"/>
      <c r="GS7" s="65">
        <v>12</v>
      </c>
      <c r="GT7" s="65">
        <v>45</v>
      </c>
      <c r="GU7" s="65">
        <v>46</v>
      </c>
      <c r="GV7" s="65"/>
      <c r="GW7" s="63">
        <f>(TIME(GS7,GT7,GU7)-TIME(GP7,GQ7,GR7))*86400+GV7</f>
        <v>406.00000000000273</v>
      </c>
      <c r="GX7" s="64">
        <v>13</v>
      </c>
      <c r="GY7" s="65">
        <v>4</v>
      </c>
      <c r="GZ7" s="65"/>
      <c r="HA7" s="63">
        <f>(TIME(GX7,GY7,GZ7)-TIME(GP7,GQ7,GR7))*86400-1500</f>
        <v>-5.229594535194337E-12</v>
      </c>
      <c r="HB7" s="64">
        <v>13</v>
      </c>
      <c r="HC7" s="65">
        <v>24</v>
      </c>
      <c r="HD7" s="65"/>
      <c r="HE7" s="63">
        <f>(TIME(HB7,HC7,HD7)-TIME(GX7,GY7,GZ7))*86400-1200</f>
        <v>5.229594535194337E-12</v>
      </c>
      <c r="HF7" s="64">
        <v>13</v>
      </c>
      <c r="HG7" s="65">
        <v>41</v>
      </c>
      <c r="HH7" s="65"/>
      <c r="HI7" s="63">
        <v>0</v>
      </c>
    </row>
    <row r="8" spans="2:217" ht="25.5" hidden="1">
      <c r="B8" s="40"/>
      <c r="C8" s="80">
        <f>SUM(M8,Q8,U8,Y8,AG8,AK8,AS8,AW8,BE8,BI8,BM8,BQ8,BY8,CC8,CK8,CO8,CW8,DA8,DE8,DI8)+SUM(DM8,DQ8,DU8,DY8,EG8,EK8,ES8,EW8,FA8,FE8,FM8,FQ8,FY8,GC8,GK8,GO8,GW8,HA8,HE8,HI8)</f>
        <v>-46612.00000000002</v>
      </c>
      <c r="D8" s="80"/>
      <c r="E8" s="54" t="s">
        <v>124</v>
      </c>
      <c r="F8" s="55" t="s">
        <v>125</v>
      </c>
      <c r="G8" s="2" t="s">
        <v>126</v>
      </c>
      <c r="H8" s="49" t="s">
        <v>111</v>
      </c>
      <c r="I8" s="46"/>
      <c r="J8" s="66">
        <v>10</v>
      </c>
      <c r="K8" s="67">
        <v>25</v>
      </c>
      <c r="L8" s="67"/>
      <c r="M8" s="68"/>
      <c r="N8" s="66">
        <v>10</v>
      </c>
      <c r="O8" s="67">
        <v>43</v>
      </c>
      <c r="P8" s="67"/>
      <c r="Q8" s="63">
        <f t="shared" si="0"/>
        <v>5.6843418860808015E-12</v>
      </c>
      <c r="R8" s="66">
        <v>11</v>
      </c>
      <c r="S8" s="67">
        <v>3</v>
      </c>
      <c r="T8" s="67"/>
      <c r="U8" s="63">
        <f t="shared" si="1"/>
        <v>0</v>
      </c>
      <c r="V8" s="66">
        <v>11</v>
      </c>
      <c r="W8" s="67">
        <v>21</v>
      </c>
      <c r="X8" s="67"/>
      <c r="Y8" s="63">
        <f t="shared" si="2"/>
        <v>-3.865352482534945E-12</v>
      </c>
      <c r="Z8" s="66">
        <v>11</v>
      </c>
      <c r="AA8" s="67">
        <v>24</v>
      </c>
      <c r="AB8" s="67"/>
      <c r="AC8" s="67">
        <v>11</v>
      </c>
      <c r="AD8" s="67">
        <v>28</v>
      </c>
      <c r="AE8" s="67">
        <v>32</v>
      </c>
      <c r="AF8" s="67"/>
      <c r="AG8" s="68">
        <f t="shared" si="3"/>
        <v>271.9999999999977</v>
      </c>
      <c r="AH8" s="66">
        <v>12</v>
      </c>
      <c r="AI8" s="67">
        <v>9</v>
      </c>
      <c r="AJ8" s="67"/>
      <c r="AK8" s="63">
        <f t="shared" si="4"/>
        <v>-5.002220859751105E-12</v>
      </c>
      <c r="AL8" s="66">
        <v>12</v>
      </c>
      <c r="AM8" s="67">
        <v>12</v>
      </c>
      <c r="AN8" s="67"/>
      <c r="AO8" s="67">
        <v>12</v>
      </c>
      <c r="AP8" s="67">
        <v>16</v>
      </c>
      <c r="AQ8" s="67">
        <v>26</v>
      </c>
      <c r="AR8" s="67"/>
      <c r="AS8" s="68">
        <f t="shared" si="5"/>
        <v>266.0000000000064</v>
      </c>
      <c r="AT8" s="66">
        <v>12</v>
      </c>
      <c r="AU8" s="67">
        <v>39</v>
      </c>
      <c r="AV8" s="67"/>
      <c r="AW8" s="63">
        <f t="shared" si="6"/>
        <v>3.865352482534945E-12</v>
      </c>
      <c r="AX8" s="66">
        <v>12</v>
      </c>
      <c r="AY8" s="67">
        <v>48</v>
      </c>
      <c r="AZ8" s="67"/>
      <c r="BA8" s="67">
        <v>12</v>
      </c>
      <c r="BB8" s="67">
        <v>50</v>
      </c>
      <c r="BC8" s="67">
        <v>50</v>
      </c>
      <c r="BD8" s="67"/>
      <c r="BE8" s="68">
        <f t="shared" si="7"/>
        <v>170.000000000001</v>
      </c>
      <c r="BF8" s="66">
        <v>12</v>
      </c>
      <c r="BG8" s="67">
        <v>57</v>
      </c>
      <c r="BH8" s="67"/>
      <c r="BI8" s="63">
        <f t="shared" si="8"/>
        <v>-1.9326762412674725E-12</v>
      </c>
      <c r="BJ8" s="66">
        <v>13</v>
      </c>
      <c r="BK8" s="67">
        <v>7</v>
      </c>
      <c r="BL8" s="67"/>
      <c r="BM8" s="63">
        <f t="shared" si="9"/>
        <v>7.503331289626658E-12</v>
      </c>
      <c r="BN8" s="66">
        <v>13</v>
      </c>
      <c r="BO8" s="67">
        <v>17</v>
      </c>
      <c r="BP8" s="67"/>
      <c r="BQ8" s="63">
        <f t="shared" si="10"/>
        <v>-2.1600499167107046E-12</v>
      </c>
      <c r="BR8" s="66">
        <v>13</v>
      </c>
      <c r="BS8" s="67">
        <v>20</v>
      </c>
      <c r="BT8" s="67"/>
      <c r="BU8" s="67">
        <v>13</v>
      </c>
      <c r="BV8" s="67">
        <v>22</v>
      </c>
      <c r="BW8" s="67">
        <v>18</v>
      </c>
      <c r="BX8" s="67"/>
      <c r="BY8" s="68">
        <f t="shared" si="11"/>
        <v>137.99999999999278</v>
      </c>
      <c r="BZ8" s="66">
        <v>13</v>
      </c>
      <c r="CA8" s="67">
        <v>38</v>
      </c>
      <c r="CB8" s="67"/>
      <c r="CC8" s="63">
        <f t="shared" si="12"/>
        <v>-3.865352482534945E-12</v>
      </c>
      <c r="CD8" s="66">
        <v>13</v>
      </c>
      <c r="CE8" s="67">
        <v>41</v>
      </c>
      <c r="CF8" s="67"/>
      <c r="CG8" s="67">
        <v>13</v>
      </c>
      <c r="CH8" s="67">
        <v>43</v>
      </c>
      <c r="CI8" s="67">
        <v>52</v>
      </c>
      <c r="CJ8" s="67"/>
      <c r="CK8" s="68">
        <f t="shared" si="13"/>
        <v>172.0000000000045</v>
      </c>
      <c r="CL8" s="66">
        <v>13</v>
      </c>
      <c r="CM8" s="67">
        <v>59</v>
      </c>
      <c r="CN8" s="67"/>
      <c r="CO8" s="63">
        <f t="shared" si="14"/>
        <v>-3.865352482534945E-12</v>
      </c>
      <c r="CP8" s="66">
        <v>14</v>
      </c>
      <c r="CQ8" s="67">
        <v>2</v>
      </c>
      <c r="CR8" s="67"/>
      <c r="CS8" s="67">
        <v>14</v>
      </c>
      <c r="CT8" s="67">
        <v>4</v>
      </c>
      <c r="CU8" s="67">
        <v>15</v>
      </c>
      <c r="CV8" s="67"/>
      <c r="CW8" s="68">
        <f t="shared" si="15"/>
        <v>134.99999999999233</v>
      </c>
      <c r="CX8" s="66">
        <v>14</v>
      </c>
      <c r="CY8" s="67">
        <v>14</v>
      </c>
      <c r="CZ8" s="67"/>
      <c r="DA8" s="63">
        <f t="shared" si="16"/>
        <v>-2.5011104298755527E-12</v>
      </c>
      <c r="DB8" s="66">
        <v>14</v>
      </c>
      <c r="DC8" s="67">
        <v>59</v>
      </c>
      <c r="DD8" s="67"/>
      <c r="DE8" s="63">
        <f t="shared" si="17"/>
        <v>0</v>
      </c>
      <c r="DF8" s="66"/>
      <c r="DG8" s="67"/>
      <c r="DH8" s="67"/>
      <c r="DI8" s="63">
        <v>0</v>
      </c>
      <c r="DJ8" s="66">
        <v>8</v>
      </c>
      <c r="DK8" s="67">
        <v>55</v>
      </c>
      <c r="DL8" s="67"/>
      <c r="DM8" s="68">
        <v>0</v>
      </c>
      <c r="DN8" s="66">
        <v>9</v>
      </c>
      <c r="DO8" s="67">
        <v>15</v>
      </c>
      <c r="DP8" s="67"/>
      <c r="DQ8" s="63">
        <f t="shared" si="18"/>
        <v>5.229594535194337E-12</v>
      </c>
      <c r="DR8" s="66">
        <v>9</v>
      </c>
      <c r="DS8" s="67">
        <v>35</v>
      </c>
      <c r="DT8" s="67"/>
      <c r="DU8" s="63">
        <f t="shared" si="19"/>
        <v>0</v>
      </c>
      <c r="DV8" s="66">
        <v>9</v>
      </c>
      <c r="DW8" s="67">
        <v>41</v>
      </c>
      <c r="DX8" s="67"/>
      <c r="DY8" s="63">
        <f t="shared" si="20"/>
        <v>-1.2505552149377763E-12</v>
      </c>
      <c r="DZ8" s="66">
        <v>9</v>
      </c>
      <c r="EA8" s="67">
        <v>44</v>
      </c>
      <c r="EB8" s="67"/>
      <c r="EC8" s="67">
        <v>9</v>
      </c>
      <c r="ED8" s="67">
        <v>50</v>
      </c>
      <c r="EE8" s="67">
        <v>41</v>
      </c>
      <c r="EF8" s="67"/>
      <c r="EG8" s="68">
        <f t="shared" si="21"/>
        <v>401.0000000000035</v>
      </c>
      <c r="EH8" s="66">
        <v>10</v>
      </c>
      <c r="EI8" s="67">
        <v>29</v>
      </c>
      <c r="EJ8" s="67"/>
      <c r="EK8" s="63">
        <f t="shared" si="22"/>
        <v>0</v>
      </c>
      <c r="EL8" s="66">
        <v>10</v>
      </c>
      <c r="EM8" s="67">
        <v>32</v>
      </c>
      <c r="EN8" s="67"/>
      <c r="EO8" s="67">
        <v>10</v>
      </c>
      <c r="EP8" s="67">
        <v>38</v>
      </c>
      <c r="EQ8" s="67">
        <v>46</v>
      </c>
      <c r="ER8" s="67"/>
      <c r="ES8" s="68">
        <f t="shared" si="23"/>
        <v>405.9999999999979</v>
      </c>
      <c r="ET8" s="66">
        <v>11</v>
      </c>
      <c r="EU8" s="67">
        <v>3</v>
      </c>
      <c r="EV8" s="67"/>
      <c r="EW8" s="63">
        <f t="shared" si="24"/>
        <v>2.9558577807620168E-12</v>
      </c>
      <c r="EX8" s="66">
        <v>11</v>
      </c>
      <c r="EY8" s="67">
        <v>13</v>
      </c>
      <c r="EZ8" s="67"/>
      <c r="FA8" s="63">
        <f t="shared" si="25"/>
        <v>-2.1600499167107046E-12</v>
      </c>
      <c r="FB8" s="66">
        <v>11</v>
      </c>
      <c r="FC8" s="67">
        <v>28</v>
      </c>
      <c r="FD8" s="67"/>
      <c r="FE8" s="100">
        <v>60</v>
      </c>
      <c r="FF8" s="66">
        <v>11</v>
      </c>
      <c r="FG8" s="67">
        <v>36</v>
      </c>
      <c r="FH8" s="67"/>
      <c r="FI8" s="67">
        <v>11</v>
      </c>
      <c r="FJ8" s="67">
        <v>37</v>
      </c>
      <c r="FK8" s="67">
        <v>49</v>
      </c>
      <c r="FL8" s="67"/>
      <c r="FM8" s="68">
        <f t="shared" si="26"/>
        <v>108.99999999999946</v>
      </c>
      <c r="FN8" s="66">
        <v>11</v>
      </c>
      <c r="FO8" s="67">
        <v>58</v>
      </c>
      <c r="FP8" s="67"/>
      <c r="FQ8" s="63">
        <f t="shared" si="27"/>
        <v>0</v>
      </c>
      <c r="FR8" s="66">
        <v>12</v>
      </c>
      <c r="FS8" s="67">
        <v>0</v>
      </c>
      <c r="FT8" s="67"/>
      <c r="FU8" s="67">
        <v>12</v>
      </c>
      <c r="FV8" s="67">
        <v>6</v>
      </c>
      <c r="FW8" s="67">
        <v>30</v>
      </c>
      <c r="FX8" s="67"/>
      <c r="FY8" s="68">
        <f t="shared" si="28"/>
        <v>389.9999999999938</v>
      </c>
      <c r="FZ8" s="66">
        <v>12</v>
      </c>
      <c r="GA8" s="67">
        <v>17</v>
      </c>
      <c r="GB8" s="67"/>
      <c r="GC8" s="63">
        <f t="shared" si="29"/>
        <v>-3.637978807091713E-12</v>
      </c>
      <c r="GD8" s="66">
        <v>12</v>
      </c>
      <c r="GE8" s="67">
        <v>20</v>
      </c>
      <c r="GF8" s="67"/>
      <c r="GG8" s="67">
        <v>12</v>
      </c>
      <c r="GH8" s="67">
        <v>21</v>
      </c>
      <c r="GI8" s="67">
        <v>52</v>
      </c>
      <c r="GJ8" s="67"/>
      <c r="GK8" s="68">
        <f t="shared" si="30"/>
        <v>111.99999999999513</v>
      </c>
      <c r="GL8" s="66">
        <v>12</v>
      </c>
      <c r="GM8" s="67">
        <v>36</v>
      </c>
      <c r="GN8" s="67"/>
      <c r="GO8" s="63">
        <f>(TIME(GL8,GM8,GN8)-TIME(GD8,GE8,GF8))*86400-960</f>
        <v>-3.410605131648481E-12</v>
      </c>
      <c r="GP8" s="66">
        <v>12</v>
      </c>
      <c r="GQ8" s="67">
        <v>42</v>
      </c>
      <c r="GR8" s="67"/>
      <c r="GS8" s="67">
        <v>12</v>
      </c>
      <c r="GT8" s="67">
        <v>48</v>
      </c>
      <c r="GU8" s="67">
        <v>17</v>
      </c>
      <c r="GV8" s="67"/>
      <c r="GW8" s="68">
        <f>(TIME(GS8,GT8,GU8)-TIME(GP8,GQ8,GR8))*86400+GV8</f>
        <v>377.00000000000455</v>
      </c>
      <c r="GX8" s="66">
        <v>13</v>
      </c>
      <c r="GY8" s="67">
        <v>7</v>
      </c>
      <c r="GZ8" s="67"/>
      <c r="HA8" s="63">
        <f>(TIME(GX8,GY8,GZ8)-TIME(GP8,GQ8,GR8))*86400-1500</f>
        <v>4.320099833421409E-12</v>
      </c>
      <c r="HB8" s="66">
        <v>13</v>
      </c>
      <c r="HC8" s="67">
        <v>27</v>
      </c>
      <c r="HD8" s="67"/>
      <c r="HE8" s="63">
        <f>(TIME(HB8,HC8,HD8)-TIME(GX8,GY8,GZ8))*86400-1200</f>
        <v>-4.320099833421409E-12</v>
      </c>
      <c r="HF8" s="66"/>
      <c r="HG8" s="67"/>
      <c r="HH8" s="67"/>
      <c r="HI8" s="63">
        <f>(TIME(HF8,HG8,HH8)-TIME(HB8,HC8,HD8))*86400-1200</f>
        <v>-49620</v>
      </c>
    </row>
    <row r="9" spans="2:217" ht="25.5" hidden="1">
      <c r="B9" s="109"/>
      <c r="C9" s="98" t="s">
        <v>167</v>
      </c>
      <c r="D9" s="98"/>
      <c r="E9" s="110" t="s">
        <v>124</v>
      </c>
      <c r="F9" s="111" t="s">
        <v>102</v>
      </c>
      <c r="G9" s="112" t="s">
        <v>104</v>
      </c>
      <c r="H9" s="113" t="s">
        <v>105</v>
      </c>
      <c r="I9" s="114"/>
      <c r="J9" s="115">
        <v>10</v>
      </c>
      <c r="K9" s="116">
        <v>27</v>
      </c>
      <c r="L9" s="116"/>
      <c r="M9" s="117"/>
      <c r="N9" s="115">
        <v>10</v>
      </c>
      <c r="O9" s="116">
        <v>45</v>
      </c>
      <c r="P9" s="116"/>
      <c r="Q9" s="118">
        <f t="shared" si="0"/>
        <v>5.6843418860808015E-12</v>
      </c>
      <c r="R9" s="115">
        <v>11</v>
      </c>
      <c r="S9" s="116">
        <v>5</v>
      </c>
      <c r="T9" s="116"/>
      <c r="U9" s="118">
        <f t="shared" si="1"/>
        <v>0</v>
      </c>
      <c r="V9" s="115">
        <v>11</v>
      </c>
      <c r="W9" s="116">
        <v>23</v>
      </c>
      <c r="X9" s="116"/>
      <c r="Y9" s="118">
        <f t="shared" si="2"/>
        <v>-3.865352482534945E-12</v>
      </c>
      <c r="Z9" s="115">
        <v>11</v>
      </c>
      <c r="AA9" s="116">
        <v>26</v>
      </c>
      <c r="AB9" s="116"/>
      <c r="AC9" s="116">
        <v>11</v>
      </c>
      <c r="AD9" s="116">
        <v>30</v>
      </c>
      <c r="AE9" s="116">
        <v>24</v>
      </c>
      <c r="AF9" s="116"/>
      <c r="AG9" s="117">
        <f t="shared" si="3"/>
        <v>263.9999999999933</v>
      </c>
      <c r="AH9" s="115">
        <v>12</v>
      </c>
      <c r="AI9" s="116">
        <v>11</v>
      </c>
      <c r="AJ9" s="116"/>
      <c r="AK9" s="118">
        <f t="shared" si="4"/>
        <v>-5.002220859751105E-12</v>
      </c>
      <c r="AL9" s="115">
        <v>12</v>
      </c>
      <c r="AM9" s="116">
        <v>14</v>
      </c>
      <c r="AN9" s="116"/>
      <c r="AO9" s="116">
        <v>12</v>
      </c>
      <c r="AP9" s="116">
        <v>18</v>
      </c>
      <c r="AQ9" s="116">
        <v>33</v>
      </c>
      <c r="AR9" s="116"/>
      <c r="AS9" s="117">
        <f t="shared" si="5"/>
        <v>273.0000000000043</v>
      </c>
      <c r="AT9" s="115">
        <v>12</v>
      </c>
      <c r="AU9" s="116">
        <v>41</v>
      </c>
      <c r="AV9" s="116"/>
      <c r="AW9" s="118">
        <f t="shared" si="6"/>
        <v>3.865352482534945E-12</v>
      </c>
      <c r="AX9" s="115">
        <v>12</v>
      </c>
      <c r="AY9" s="116">
        <v>50</v>
      </c>
      <c r="AZ9" s="116"/>
      <c r="BA9" s="116">
        <v>12</v>
      </c>
      <c r="BB9" s="116">
        <v>52</v>
      </c>
      <c r="BC9" s="116">
        <v>53</v>
      </c>
      <c r="BD9" s="116"/>
      <c r="BE9" s="117">
        <f t="shared" si="7"/>
        <v>173.00000000000148</v>
      </c>
      <c r="BF9" s="115">
        <v>12</v>
      </c>
      <c r="BG9" s="116">
        <v>59</v>
      </c>
      <c r="BH9" s="116"/>
      <c r="BI9" s="118">
        <f t="shared" si="8"/>
        <v>-1.9326762412674725E-12</v>
      </c>
      <c r="BJ9" s="115">
        <v>13</v>
      </c>
      <c r="BK9" s="116">
        <v>9</v>
      </c>
      <c r="BL9" s="116"/>
      <c r="BM9" s="118">
        <f t="shared" si="9"/>
        <v>7.503331289626658E-12</v>
      </c>
      <c r="BN9" s="115">
        <v>13</v>
      </c>
      <c r="BO9" s="116">
        <v>19</v>
      </c>
      <c r="BP9" s="116"/>
      <c r="BQ9" s="118">
        <f t="shared" si="10"/>
        <v>-2.1600499167107046E-12</v>
      </c>
      <c r="BR9" s="115">
        <v>13</v>
      </c>
      <c r="BS9" s="116">
        <v>22</v>
      </c>
      <c r="BT9" s="116"/>
      <c r="BU9" s="116">
        <v>13</v>
      </c>
      <c r="BV9" s="116">
        <v>24</v>
      </c>
      <c r="BW9" s="116">
        <v>14</v>
      </c>
      <c r="BX9" s="116"/>
      <c r="BY9" s="117">
        <f t="shared" si="11"/>
        <v>133.99999999999537</v>
      </c>
      <c r="BZ9" s="115">
        <v>13</v>
      </c>
      <c r="CA9" s="116">
        <v>40</v>
      </c>
      <c r="CB9" s="116"/>
      <c r="CC9" s="118">
        <f t="shared" si="12"/>
        <v>-3.865352482534945E-12</v>
      </c>
      <c r="CD9" s="115">
        <v>13</v>
      </c>
      <c r="CE9" s="116">
        <v>43</v>
      </c>
      <c r="CF9" s="116"/>
      <c r="CG9" s="116">
        <v>13</v>
      </c>
      <c r="CH9" s="116">
        <v>46</v>
      </c>
      <c r="CI9" s="116">
        <v>58</v>
      </c>
      <c r="CJ9" s="116"/>
      <c r="CK9" s="117">
        <f t="shared" si="13"/>
        <v>238.00000000000523</v>
      </c>
      <c r="CL9" s="115">
        <v>14</v>
      </c>
      <c r="CM9" s="116">
        <v>1</v>
      </c>
      <c r="CN9" s="116"/>
      <c r="CO9" s="118">
        <f t="shared" si="14"/>
        <v>5.6843418860808015E-12</v>
      </c>
      <c r="CP9" s="115">
        <v>14</v>
      </c>
      <c r="CQ9" s="116">
        <v>4</v>
      </c>
      <c r="CR9" s="116"/>
      <c r="CS9" s="116">
        <v>14</v>
      </c>
      <c r="CT9" s="116">
        <v>6</v>
      </c>
      <c r="CU9" s="116">
        <v>16</v>
      </c>
      <c r="CV9" s="116"/>
      <c r="CW9" s="117">
        <f t="shared" si="15"/>
        <v>135.99999999999886</v>
      </c>
      <c r="CX9" s="115">
        <v>14</v>
      </c>
      <c r="CY9" s="116">
        <v>16</v>
      </c>
      <c r="CZ9" s="116"/>
      <c r="DA9" s="118">
        <f t="shared" si="16"/>
        <v>-2.5011104298755527E-12</v>
      </c>
      <c r="DB9" s="115">
        <v>15</v>
      </c>
      <c r="DC9" s="116">
        <v>1</v>
      </c>
      <c r="DD9" s="116"/>
      <c r="DE9" s="118">
        <f t="shared" si="17"/>
        <v>0</v>
      </c>
      <c r="DF9" s="115"/>
      <c r="DG9" s="116"/>
      <c r="DH9" s="116"/>
      <c r="DI9" s="118">
        <v>0</v>
      </c>
      <c r="DJ9" s="115">
        <v>8</v>
      </c>
      <c r="DK9" s="116">
        <v>57</v>
      </c>
      <c r="DL9" s="116"/>
      <c r="DM9" s="117">
        <v>0</v>
      </c>
      <c r="DN9" s="115">
        <v>9</v>
      </c>
      <c r="DO9" s="116">
        <v>17</v>
      </c>
      <c r="DP9" s="116"/>
      <c r="DQ9" s="118">
        <f t="shared" si="18"/>
        <v>5.229594535194337E-12</v>
      </c>
      <c r="DR9" s="115">
        <v>9</v>
      </c>
      <c r="DS9" s="116">
        <v>37</v>
      </c>
      <c r="DT9" s="116"/>
      <c r="DU9" s="118">
        <f t="shared" si="19"/>
        <v>0</v>
      </c>
      <c r="DV9" s="115">
        <v>9</v>
      </c>
      <c r="DW9" s="116">
        <v>43</v>
      </c>
      <c r="DX9" s="116"/>
      <c r="DY9" s="118">
        <f t="shared" si="20"/>
        <v>-1.2505552149377763E-12</v>
      </c>
      <c r="DZ9" s="115">
        <v>9</v>
      </c>
      <c r="EA9" s="116">
        <v>46</v>
      </c>
      <c r="EB9" s="116"/>
      <c r="EC9" s="116">
        <v>9</v>
      </c>
      <c r="ED9" s="116">
        <v>52</v>
      </c>
      <c r="EE9" s="116">
        <v>42</v>
      </c>
      <c r="EF9" s="116">
        <v>10</v>
      </c>
      <c r="EG9" s="117">
        <f t="shared" si="21"/>
        <v>411.9999999999957</v>
      </c>
      <c r="EH9" s="115">
        <v>10</v>
      </c>
      <c r="EI9" s="116">
        <v>31</v>
      </c>
      <c r="EJ9" s="116"/>
      <c r="EK9" s="118">
        <f t="shared" si="22"/>
        <v>0</v>
      </c>
      <c r="EL9" s="115">
        <v>10</v>
      </c>
      <c r="EM9" s="116">
        <v>34</v>
      </c>
      <c r="EN9" s="116"/>
      <c r="EO9" s="116">
        <v>10</v>
      </c>
      <c r="EP9" s="116">
        <v>40</v>
      </c>
      <c r="EQ9" s="116">
        <v>53</v>
      </c>
      <c r="ER9" s="116">
        <v>30</v>
      </c>
      <c r="ES9" s="117">
        <f t="shared" si="23"/>
        <v>443.0000000000054</v>
      </c>
      <c r="ET9" s="115">
        <v>11</v>
      </c>
      <c r="EU9" s="116">
        <v>5</v>
      </c>
      <c r="EV9" s="116"/>
      <c r="EW9" s="118">
        <f t="shared" si="24"/>
        <v>2.9558577807620168E-12</v>
      </c>
      <c r="EX9" s="115">
        <v>11</v>
      </c>
      <c r="EY9" s="116">
        <v>15</v>
      </c>
      <c r="EZ9" s="116"/>
      <c r="FA9" s="118">
        <f t="shared" si="25"/>
        <v>-2.1600499167107046E-12</v>
      </c>
      <c r="FB9" s="115">
        <v>11</v>
      </c>
      <c r="FC9" s="116">
        <v>31</v>
      </c>
      <c r="FD9" s="116"/>
      <c r="FE9" s="118">
        <f aca="true" t="shared" si="31" ref="FE9:FE23">(TIME(FB9,FC9,FD9)-TIME(EX9,EY9,EZ9))*86400-960</f>
        <v>1.3642420526593924E-12</v>
      </c>
      <c r="FF9" s="115">
        <v>11</v>
      </c>
      <c r="FG9" s="116">
        <v>38</v>
      </c>
      <c r="FH9" s="116"/>
      <c r="FI9" s="116">
        <v>11</v>
      </c>
      <c r="FJ9" s="116">
        <v>40</v>
      </c>
      <c r="FK9" s="116">
        <v>5</v>
      </c>
      <c r="FL9" s="116"/>
      <c r="FM9" s="117">
        <f t="shared" si="26"/>
        <v>125.00000000000355</v>
      </c>
      <c r="FN9" s="115">
        <v>12</v>
      </c>
      <c r="FO9" s="116">
        <v>0</v>
      </c>
      <c r="FP9" s="116"/>
      <c r="FQ9" s="118">
        <f t="shared" si="27"/>
        <v>0</v>
      </c>
      <c r="FR9" s="115">
        <v>12</v>
      </c>
      <c r="FS9" s="116">
        <v>3</v>
      </c>
      <c r="FT9" s="116"/>
      <c r="FU9" s="116">
        <v>12</v>
      </c>
      <c r="FV9" s="116">
        <v>9</v>
      </c>
      <c r="FW9" s="116">
        <v>13</v>
      </c>
      <c r="FX9" s="116"/>
      <c r="FY9" s="117">
        <f t="shared" si="28"/>
        <v>372.99999999999756</v>
      </c>
      <c r="FZ9" s="115">
        <v>12</v>
      </c>
      <c r="GA9" s="116">
        <v>20</v>
      </c>
      <c r="GB9" s="116"/>
      <c r="GC9" s="118">
        <f t="shared" si="29"/>
        <v>5.9117155615240335E-12</v>
      </c>
      <c r="GD9" s="115">
        <v>12</v>
      </c>
      <c r="GE9" s="116">
        <v>23</v>
      </c>
      <c r="GF9" s="116"/>
      <c r="GG9" s="116">
        <v>12</v>
      </c>
      <c r="GH9" s="116">
        <v>24</v>
      </c>
      <c r="GI9" s="116">
        <v>54</v>
      </c>
      <c r="GJ9" s="116"/>
      <c r="GK9" s="117">
        <f t="shared" si="30"/>
        <v>113.99999999999864</v>
      </c>
      <c r="GL9" s="115"/>
      <c r="GM9" s="116"/>
      <c r="GN9" s="116"/>
      <c r="GO9" s="99"/>
      <c r="GP9" s="115"/>
      <c r="GQ9" s="116"/>
      <c r="GR9" s="116"/>
      <c r="GS9" s="116"/>
      <c r="GT9" s="116"/>
      <c r="GU9" s="116"/>
      <c r="GV9" s="116"/>
      <c r="GW9" s="117"/>
      <c r="GX9" s="115"/>
      <c r="GY9" s="116"/>
      <c r="GZ9" s="116"/>
      <c r="HA9" s="118"/>
      <c r="HB9" s="115"/>
      <c r="HC9" s="116"/>
      <c r="HD9" s="116"/>
      <c r="HE9" s="118"/>
      <c r="HF9" s="115"/>
      <c r="HG9" s="116"/>
      <c r="HH9" s="116"/>
      <c r="HI9" s="118"/>
    </row>
    <row r="10" spans="2:217" ht="25.5">
      <c r="B10" s="141">
        <v>1</v>
      </c>
      <c r="C10" s="133">
        <f aca="true" t="shared" si="32" ref="C10:C23">SUM(M10,Q10,U10,Y10,AG10,AK10,AS10,AW10,BE10,BI10,BM10,BQ10,BY10,CC10,CK10,CO10,CW10,DA10,DE10,DI10)+SUM(DM10,DQ10,DU10,DY10,EG10,EK10,ES10,EW10,FA10,FE10,FM10,FQ10,FY10,GC10,GK10,GO10,GW10,HA10,HE10,HI10)</f>
        <v>2577.0000000000023</v>
      </c>
      <c r="D10" s="119">
        <v>100</v>
      </c>
      <c r="E10" s="120" t="s">
        <v>109</v>
      </c>
      <c r="F10" s="120">
        <v>4</v>
      </c>
      <c r="G10" s="198" t="s">
        <v>110</v>
      </c>
      <c r="H10" s="122" t="s">
        <v>111</v>
      </c>
      <c r="I10" s="123" t="s">
        <v>146</v>
      </c>
      <c r="J10" s="124">
        <v>10</v>
      </c>
      <c r="K10" s="125">
        <v>34</v>
      </c>
      <c r="L10" s="125"/>
      <c r="M10" s="126">
        <v>0</v>
      </c>
      <c r="N10" s="124">
        <v>10</v>
      </c>
      <c r="O10" s="125">
        <v>52</v>
      </c>
      <c r="P10" s="125"/>
      <c r="Q10" s="126">
        <f t="shared" si="0"/>
        <v>0</v>
      </c>
      <c r="R10" s="124">
        <v>11</v>
      </c>
      <c r="S10" s="125">
        <v>12</v>
      </c>
      <c r="T10" s="125"/>
      <c r="U10" s="126">
        <f t="shared" si="1"/>
        <v>-4.320099833421409E-12</v>
      </c>
      <c r="V10" s="124">
        <v>11</v>
      </c>
      <c r="W10" s="125">
        <v>30</v>
      </c>
      <c r="X10" s="125"/>
      <c r="Y10" s="126">
        <f t="shared" si="2"/>
        <v>5.6843418860808015E-12</v>
      </c>
      <c r="Z10" s="124">
        <v>11</v>
      </c>
      <c r="AA10" s="125">
        <v>33</v>
      </c>
      <c r="AB10" s="125"/>
      <c r="AC10" s="125">
        <v>11</v>
      </c>
      <c r="AD10" s="125">
        <v>36</v>
      </c>
      <c r="AE10" s="125">
        <v>48</v>
      </c>
      <c r="AF10" s="125"/>
      <c r="AG10" s="126">
        <f t="shared" si="3"/>
        <v>227.99999999999727</v>
      </c>
      <c r="AH10" s="124">
        <v>12</v>
      </c>
      <c r="AI10" s="125">
        <v>18</v>
      </c>
      <c r="AJ10" s="125"/>
      <c r="AK10" s="126">
        <f t="shared" si="4"/>
        <v>5.002220859751105E-12</v>
      </c>
      <c r="AL10" s="124">
        <v>12</v>
      </c>
      <c r="AM10" s="125">
        <v>21</v>
      </c>
      <c r="AN10" s="125"/>
      <c r="AO10" s="125">
        <v>12</v>
      </c>
      <c r="AP10" s="125">
        <v>24</v>
      </c>
      <c r="AQ10" s="125">
        <v>54</v>
      </c>
      <c r="AR10" s="125"/>
      <c r="AS10" s="126">
        <f t="shared" si="5"/>
        <v>233.9999999999982</v>
      </c>
      <c r="AT10" s="124">
        <v>12</v>
      </c>
      <c r="AU10" s="125">
        <v>48</v>
      </c>
      <c r="AV10" s="125"/>
      <c r="AW10" s="126">
        <f t="shared" si="6"/>
        <v>3.865352482534945E-12</v>
      </c>
      <c r="AX10" s="124">
        <v>12</v>
      </c>
      <c r="AY10" s="125">
        <v>57</v>
      </c>
      <c r="AZ10" s="125"/>
      <c r="BA10" s="125">
        <v>12</v>
      </c>
      <c r="BB10" s="125">
        <v>59</v>
      </c>
      <c r="BC10" s="125">
        <v>26</v>
      </c>
      <c r="BD10" s="125"/>
      <c r="BE10" s="126">
        <f t="shared" si="7"/>
        <v>146.00000000000682</v>
      </c>
      <c r="BF10" s="124">
        <v>13</v>
      </c>
      <c r="BG10" s="125">
        <v>6</v>
      </c>
      <c r="BH10" s="125"/>
      <c r="BI10" s="126">
        <f t="shared" si="8"/>
        <v>-1.9326762412674725E-12</v>
      </c>
      <c r="BJ10" s="124">
        <v>13</v>
      </c>
      <c r="BK10" s="125">
        <v>16</v>
      </c>
      <c r="BL10" s="125"/>
      <c r="BM10" s="126">
        <f t="shared" si="9"/>
        <v>7.503331289626658E-12</v>
      </c>
      <c r="BN10" s="124">
        <v>13</v>
      </c>
      <c r="BO10" s="125">
        <v>26</v>
      </c>
      <c r="BP10" s="125"/>
      <c r="BQ10" s="126">
        <f t="shared" si="10"/>
        <v>-2.1600499167107046E-12</v>
      </c>
      <c r="BR10" s="124">
        <v>13</v>
      </c>
      <c r="BS10" s="125">
        <v>29</v>
      </c>
      <c r="BT10" s="125"/>
      <c r="BU10" s="125">
        <v>13</v>
      </c>
      <c r="BV10" s="125">
        <v>30</v>
      </c>
      <c r="BW10" s="125">
        <v>56</v>
      </c>
      <c r="BX10" s="125"/>
      <c r="BY10" s="126">
        <f t="shared" si="11"/>
        <v>116.00000000000215</v>
      </c>
      <c r="BZ10" s="124">
        <v>13</v>
      </c>
      <c r="CA10" s="125">
        <v>47</v>
      </c>
      <c r="CB10" s="125"/>
      <c r="CC10" s="126">
        <f t="shared" si="12"/>
        <v>-3.865352482534945E-12</v>
      </c>
      <c r="CD10" s="124">
        <v>13</v>
      </c>
      <c r="CE10" s="125">
        <v>50</v>
      </c>
      <c r="CF10" s="125"/>
      <c r="CG10" s="125">
        <v>13</v>
      </c>
      <c r="CH10" s="125">
        <v>52</v>
      </c>
      <c r="CI10" s="125">
        <v>23</v>
      </c>
      <c r="CJ10" s="125"/>
      <c r="CK10" s="126">
        <f t="shared" si="13"/>
        <v>142.99999999999676</v>
      </c>
      <c r="CL10" s="124">
        <v>14</v>
      </c>
      <c r="CM10" s="125">
        <v>8</v>
      </c>
      <c r="CN10" s="125"/>
      <c r="CO10" s="126">
        <f t="shared" si="14"/>
        <v>-3.865352482534945E-12</v>
      </c>
      <c r="CP10" s="124">
        <v>14</v>
      </c>
      <c r="CQ10" s="125">
        <v>11</v>
      </c>
      <c r="CR10" s="125"/>
      <c r="CS10" s="125">
        <v>14</v>
      </c>
      <c r="CT10" s="125">
        <v>13</v>
      </c>
      <c r="CU10" s="125">
        <v>0</v>
      </c>
      <c r="CV10" s="125"/>
      <c r="CW10" s="126">
        <f t="shared" si="15"/>
        <v>119.99999999999957</v>
      </c>
      <c r="CX10" s="124">
        <v>14</v>
      </c>
      <c r="CY10" s="125">
        <v>23</v>
      </c>
      <c r="CZ10" s="125"/>
      <c r="DA10" s="126">
        <f t="shared" si="16"/>
        <v>-2.5011104298755527E-12</v>
      </c>
      <c r="DB10" s="124">
        <v>15</v>
      </c>
      <c r="DC10" s="125">
        <v>8</v>
      </c>
      <c r="DD10" s="125"/>
      <c r="DE10" s="126">
        <f t="shared" si="17"/>
        <v>0</v>
      </c>
      <c r="DF10" s="124"/>
      <c r="DG10" s="125"/>
      <c r="DH10" s="125"/>
      <c r="DI10" s="126">
        <v>0</v>
      </c>
      <c r="DJ10" s="124">
        <v>9</v>
      </c>
      <c r="DK10" s="125">
        <v>2</v>
      </c>
      <c r="DL10" s="125"/>
      <c r="DM10" s="126">
        <v>0</v>
      </c>
      <c r="DN10" s="124">
        <v>9</v>
      </c>
      <c r="DO10" s="125">
        <v>22</v>
      </c>
      <c r="DP10" s="125"/>
      <c r="DQ10" s="126">
        <f t="shared" si="18"/>
        <v>0</v>
      </c>
      <c r="DR10" s="124">
        <v>9</v>
      </c>
      <c r="DS10" s="125">
        <v>42</v>
      </c>
      <c r="DT10" s="125"/>
      <c r="DU10" s="126">
        <f t="shared" si="19"/>
        <v>-4.320099833421409E-12</v>
      </c>
      <c r="DV10" s="124">
        <v>9</v>
      </c>
      <c r="DW10" s="125">
        <v>48</v>
      </c>
      <c r="DX10" s="125"/>
      <c r="DY10" s="126">
        <f t="shared" si="20"/>
        <v>8.29913915367797E-12</v>
      </c>
      <c r="DZ10" s="124">
        <v>9</v>
      </c>
      <c r="EA10" s="125">
        <v>52</v>
      </c>
      <c r="EB10" s="125"/>
      <c r="EC10" s="125">
        <v>9</v>
      </c>
      <c r="ED10" s="125">
        <v>57</v>
      </c>
      <c r="EE10" s="125">
        <v>59</v>
      </c>
      <c r="EF10" s="125"/>
      <c r="EG10" s="126">
        <f t="shared" si="21"/>
        <v>358.99999999999216</v>
      </c>
      <c r="EH10" s="124">
        <v>10</v>
      </c>
      <c r="EI10" s="125">
        <v>37</v>
      </c>
      <c r="EJ10" s="125"/>
      <c r="EK10" s="126">
        <f t="shared" si="22"/>
        <v>0</v>
      </c>
      <c r="EL10" s="124">
        <v>10</v>
      </c>
      <c r="EM10" s="125">
        <v>40</v>
      </c>
      <c r="EN10" s="125"/>
      <c r="EO10" s="125">
        <v>10</v>
      </c>
      <c r="EP10" s="125">
        <v>46</v>
      </c>
      <c r="EQ10" s="125">
        <v>5</v>
      </c>
      <c r="ER10" s="125"/>
      <c r="ES10" s="126">
        <f t="shared" si="23"/>
        <v>365.00000000000273</v>
      </c>
      <c r="ET10" s="124">
        <v>11</v>
      </c>
      <c r="EU10" s="125">
        <v>11</v>
      </c>
      <c r="EV10" s="125"/>
      <c r="EW10" s="126">
        <f t="shared" si="24"/>
        <v>2.9558577807620168E-12</v>
      </c>
      <c r="EX10" s="124">
        <v>11</v>
      </c>
      <c r="EY10" s="125">
        <v>21</v>
      </c>
      <c r="EZ10" s="125"/>
      <c r="FA10" s="126">
        <f t="shared" si="25"/>
        <v>-2.1600499167107046E-12</v>
      </c>
      <c r="FB10" s="124">
        <v>11</v>
      </c>
      <c r="FC10" s="125">
        <v>37</v>
      </c>
      <c r="FD10" s="125"/>
      <c r="FE10" s="126">
        <f t="shared" si="31"/>
        <v>1.3642420526593924E-12</v>
      </c>
      <c r="FF10" s="124">
        <v>11</v>
      </c>
      <c r="FG10" s="125">
        <v>43</v>
      </c>
      <c r="FH10" s="125"/>
      <c r="FI10" s="125">
        <v>11</v>
      </c>
      <c r="FJ10" s="125">
        <v>44</v>
      </c>
      <c r="FK10" s="125">
        <v>44</v>
      </c>
      <c r="FL10" s="125"/>
      <c r="FM10" s="126">
        <f t="shared" si="26"/>
        <v>104.00000000000027</v>
      </c>
      <c r="FN10" s="124">
        <v>12</v>
      </c>
      <c r="FO10" s="125">
        <v>5</v>
      </c>
      <c r="FP10" s="125"/>
      <c r="FQ10" s="126">
        <f t="shared" si="27"/>
        <v>0</v>
      </c>
      <c r="FR10" s="124">
        <v>12</v>
      </c>
      <c r="FS10" s="125">
        <v>8</v>
      </c>
      <c r="FT10" s="125"/>
      <c r="FU10" s="125">
        <v>12</v>
      </c>
      <c r="FV10" s="125">
        <v>13</v>
      </c>
      <c r="FW10" s="125">
        <v>29</v>
      </c>
      <c r="FX10" s="125"/>
      <c r="FY10" s="126">
        <f t="shared" si="28"/>
        <v>329.00000000000665</v>
      </c>
      <c r="FZ10" s="124">
        <v>12</v>
      </c>
      <c r="GA10" s="125">
        <v>25</v>
      </c>
      <c r="GB10" s="125"/>
      <c r="GC10" s="126">
        <f t="shared" si="29"/>
        <v>-3.637978807091713E-12</v>
      </c>
      <c r="GD10" s="124">
        <v>12</v>
      </c>
      <c r="GE10" s="125">
        <v>28</v>
      </c>
      <c r="GF10" s="125"/>
      <c r="GG10" s="125">
        <v>12</v>
      </c>
      <c r="GH10" s="125">
        <v>29</v>
      </c>
      <c r="GI10" s="125">
        <v>35</v>
      </c>
      <c r="GJ10" s="125"/>
      <c r="GK10" s="126">
        <f t="shared" si="30"/>
        <v>94.99999999999886</v>
      </c>
      <c r="GL10" s="124">
        <v>12</v>
      </c>
      <c r="GM10" s="125">
        <v>44</v>
      </c>
      <c r="GN10" s="125"/>
      <c r="GO10" s="126">
        <f aca="true" t="shared" si="33" ref="GO10:GO23">(TIME(GL10,GM10,GN10)-TIME(GD10,GE10,GF10))*86400-960</f>
        <v>-3.410605131648481E-12</v>
      </c>
      <c r="GP10" s="124">
        <v>12</v>
      </c>
      <c r="GQ10" s="125">
        <v>48</v>
      </c>
      <c r="GR10" s="125"/>
      <c r="GS10" s="125">
        <v>12</v>
      </c>
      <c r="GT10" s="125">
        <v>53</v>
      </c>
      <c r="GU10" s="125">
        <v>38</v>
      </c>
      <c r="GV10" s="125"/>
      <c r="GW10" s="126">
        <f aca="true" t="shared" si="34" ref="GW10:GW23">(TIME(GS10,GT10,GU10)-TIME(GP10,GQ10,GR10))*86400+GV10</f>
        <v>337.99999999999847</v>
      </c>
      <c r="GX10" s="124">
        <v>13</v>
      </c>
      <c r="GY10" s="125">
        <v>13</v>
      </c>
      <c r="GZ10" s="125"/>
      <c r="HA10" s="126">
        <f aca="true" t="shared" si="35" ref="HA10:HA23">(TIME(GX10,GY10,GZ10)-TIME(GP10,GQ10,GR10))*86400-1500</f>
        <v>4.320099833421409E-12</v>
      </c>
      <c r="HB10" s="124">
        <v>13</v>
      </c>
      <c r="HC10" s="125">
        <v>33</v>
      </c>
      <c r="HD10" s="125"/>
      <c r="HE10" s="126">
        <f>(TIME(HB10,HC10,HD10)-TIME(GX10,GY10,GZ10))*86400-1200</f>
        <v>-4.320099833421409E-12</v>
      </c>
      <c r="HF10" s="124">
        <v>13</v>
      </c>
      <c r="HG10" s="125">
        <v>48</v>
      </c>
      <c r="HH10" s="125"/>
      <c r="HI10" s="126">
        <v>0</v>
      </c>
    </row>
    <row r="11" spans="1:217" ht="25.5">
      <c r="A11" s="104"/>
      <c r="B11" s="41">
        <v>2</v>
      </c>
      <c r="C11" s="134">
        <f t="shared" si="32"/>
        <v>2610.9999999999823</v>
      </c>
      <c r="D11" s="80">
        <v>86</v>
      </c>
      <c r="E11" s="3" t="s">
        <v>109</v>
      </c>
      <c r="F11" s="3">
        <v>11</v>
      </c>
      <c r="G11" s="2" t="s">
        <v>119</v>
      </c>
      <c r="H11" s="49" t="s">
        <v>111</v>
      </c>
      <c r="I11" s="46" t="s">
        <v>146</v>
      </c>
      <c r="J11" s="66">
        <v>10</v>
      </c>
      <c r="K11" s="67">
        <v>30</v>
      </c>
      <c r="L11" s="67"/>
      <c r="M11" s="68">
        <v>0</v>
      </c>
      <c r="N11" s="66">
        <v>10</v>
      </c>
      <c r="O11" s="67">
        <v>48</v>
      </c>
      <c r="P11" s="67"/>
      <c r="Q11" s="63">
        <f t="shared" si="0"/>
        <v>0</v>
      </c>
      <c r="R11" s="66">
        <v>11</v>
      </c>
      <c r="S11" s="67">
        <v>8</v>
      </c>
      <c r="T11" s="67"/>
      <c r="U11" s="63">
        <f t="shared" si="1"/>
        <v>-4.320099833421409E-12</v>
      </c>
      <c r="V11" s="66">
        <v>11</v>
      </c>
      <c r="W11" s="67">
        <v>26</v>
      </c>
      <c r="X11" s="67"/>
      <c r="Y11" s="63">
        <f t="shared" si="2"/>
        <v>5.6843418860808015E-12</v>
      </c>
      <c r="Z11" s="66">
        <v>11</v>
      </c>
      <c r="AA11" s="67">
        <v>29</v>
      </c>
      <c r="AB11" s="67"/>
      <c r="AC11" s="67">
        <v>11</v>
      </c>
      <c r="AD11" s="67">
        <v>32</v>
      </c>
      <c r="AE11" s="67">
        <v>49</v>
      </c>
      <c r="AF11" s="67"/>
      <c r="AG11" s="68">
        <f t="shared" si="3"/>
        <v>228.99999999999903</v>
      </c>
      <c r="AH11" s="66">
        <v>12</v>
      </c>
      <c r="AI11" s="67">
        <v>14</v>
      </c>
      <c r="AJ11" s="67"/>
      <c r="AK11" s="63">
        <f t="shared" si="4"/>
        <v>0</v>
      </c>
      <c r="AL11" s="66">
        <v>12</v>
      </c>
      <c r="AM11" s="67">
        <v>17</v>
      </c>
      <c r="AN11" s="67"/>
      <c r="AO11" s="67">
        <v>12</v>
      </c>
      <c r="AP11" s="67">
        <v>20</v>
      </c>
      <c r="AQ11" s="67">
        <v>57</v>
      </c>
      <c r="AR11" s="67"/>
      <c r="AS11" s="68">
        <f t="shared" si="5"/>
        <v>237.00000000000827</v>
      </c>
      <c r="AT11" s="66">
        <v>12</v>
      </c>
      <c r="AU11" s="67">
        <v>44</v>
      </c>
      <c r="AV11" s="67"/>
      <c r="AW11" s="63">
        <f t="shared" si="6"/>
        <v>3.865352482534945E-12</v>
      </c>
      <c r="AX11" s="66">
        <v>12</v>
      </c>
      <c r="AY11" s="67">
        <v>53</v>
      </c>
      <c r="AZ11" s="67"/>
      <c r="BA11" s="67">
        <v>12</v>
      </c>
      <c r="BB11" s="67">
        <v>55</v>
      </c>
      <c r="BC11" s="67">
        <v>30</v>
      </c>
      <c r="BD11" s="67"/>
      <c r="BE11" s="68">
        <f t="shared" si="7"/>
        <v>150.00000000000426</v>
      </c>
      <c r="BF11" s="66">
        <v>13</v>
      </c>
      <c r="BG11" s="67">
        <v>2</v>
      </c>
      <c r="BH11" s="67"/>
      <c r="BI11" s="63">
        <f t="shared" si="8"/>
        <v>-1.9326762412674725E-12</v>
      </c>
      <c r="BJ11" s="66">
        <v>13</v>
      </c>
      <c r="BK11" s="67">
        <v>12</v>
      </c>
      <c r="BL11" s="67"/>
      <c r="BM11" s="63">
        <f t="shared" si="9"/>
        <v>-2.1600499167107046E-12</v>
      </c>
      <c r="BN11" s="66">
        <v>13</v>
      </c>
      <c r="BO11" s="67">
        <v>22</v>
      </c>
      <c r="BP11" s="67"/>
      <c r="BQ11" s="63">
        <f t="shared" si="10"/>
        <v>7.503331289626658E-12</v>
      </c>
      <c r="BR11" s="66">
        <v>13</v>
      </c>
      <c r="BS11" s="67">
        <v>25</v>
      </c>
      <c r="BT11" s="67"/>
      <c r="BU11" s="67">
        <v>13</v>
      </c>
      <c r="BV11" s="67">
        <v>27</v>
      </c>
      <c r="BW11" s="67">
        <v>1</v>
      </c>
      <c r="BX11" s="67"/>
      <c r="BY11" s="68">
        <f t="shared" si="11"/>
        <v>120.99999999999653</v>
      </c>
      <c r="BZ11" s="66">
        <v>13</v>
      </c>
      <c r="CA11" s="67">
        <v>43</v>
      </c>
      <c r="CB11" s="67"/>
      <c r="CC11" s="63">
        <f t="shared" si="12"/>
        <v>-3.865352482534945E-12</v>
      </c>
      <c r="CD11" s="66">
        <v>13</v>
      </c>
      <c r="CE11" s="67">
        <v>46</v>
      </c>
      <c r="CF11" s="67"/>
      <c r="CG11" s="67">
        <v>13</v>
      </c>
      <c r="CH11" s="67">
        <v>48</v>
      </c>
      <c r="CI11" s="67">
        <v>35</v>
      </c>
      <c r="CJ11" s="67"/>
      <c r="CK11" s="68">
        <f t="shared" si="13"/>
        <v>154.99999999998906</v>
      </c>
      <c r="CL11" s="66">
        <v>14</v>
      </c>
      <c r="CM11" s="67">
        <v>4</v>
      </c>
      <c r="CN11" s="67"/>
      <c r="CO11" s="63">
        <f t="shared" si="14"/>
        <v>-3.865352482534945E-12</v>
      </c>
      <c r="CP11" s="66">
        <v>14</v>
      </c>
      <c r="CQ11" s="67">
        <v>7</v>
      </c>
      <c r="CR11" s="67"/>
      <c r="CS11" s="67">
        <v>14</v>
      </c>
      <c r="CT11" s="67">
        <v>9</v>
      </c>
      <c r="CU11" s="67">
        <v>1</v>
      </c>
      <c r="CV11" s="67"/>
      <c r="CW11" s="68">
        <f t="shared" si="15"/>
        <v>120.99999999999653</v>
      </c>
      <c r="CX11" s="66">
        <v>14</v>
      </c>
      <c r="CY11" s="67">
        <v>19</v>
      </c>
      <c r="CZ11" s="67"/>
      <c r="DA11" s="63">
        <f t="shared" si="16"/>
        <v>-2.5011104298755527E-12</v>
      </c>
      <c r="DB11" s="66">
        <v>15</v>
      </c>
      <c r="DC11" s="67">
        <v>4</v>
      </c>
      <c r="DD11" s="67"/>
      <c r="DE11" s="63">
        <f t="shared" si="17"/>
        <v>0</v>
      </c>
      <c r="DF11" s="66"/>
      <c r="DG11" s="67"/>
      <c r="DH11" s="67"/>
      <c r="DI11" s="63">
        <v>0</v>
      </c>
      <c r="DJ11" s="66">
        <v>9</v>
      </c>
      <c r="DK11" s="67">
        <v>4</v>
      </c>
      <c r="DL11" s="67"/>
      <c r="DM11" s="68">
        <v>0</v>
      </c>
      <c r="DN11" s="66">
        <v>9</v>
      </c>
      <c r="DO11" s="67">
        <v>24</v>
      </c>
      <c r="DP11" s="67"/>
      <c r="DQ11" s="63">
        <f t="shared" si="18"/>
        <v>0</v>
      </c>
      <c r="DR11" s="66">
        <v>9</v>
      </c>
      <c r="DS11" s="67">
        <v>44</v>
      </c>
      <c r="DT11" s="67"/>
      <c r="DU11" s="63">
        <f t="shared" si="19"/>
        <v>-4.320099833421409E-12</v>
      </c>
      <c r="DV11" s="66">
        <v>9</v>
      </c>
      <c r="DW11" s="67">
        <v>50</v>
      </c>
      <c r="DX11" s="67"/>
      <c r="DY11" s="63">
        <f t="shared" si="20"/>
        <v>8.29913915367797E-12</v>
      </c>
      <c r="DZ11" s="66">
        <v>9</v>
      </c>
      <c r="EA11" s="67">
        <v>54</v>
      </c>
      <c r="EB11" s="67"/>
      <c r="EC11" s="67">
        <v>9</v>
      </c>
      <c r="ED11" s="67">
        <v>59</v>
      </c>
      <c r="EE11" s="67">
        <v>58</v>
      </c>
      <c r="EF11" s="72">
        <v>10</v>
      </c>
      <c r="EG11" s="68">
        <f t="shared" si="21"/>
        <v>367.9999999999952</v>
      </c>
      <c r="EH11" s="66">
        <v>10</v>
      </c>
      <c r="EI11" s="67">
        <v>39</v>
      </c>
      <c r="EJ11" s="67"/>
      <c r="EK11" s="63">
        <f t="shared" si="22"/>
        <v>0</v>
      </c>
      <c r="EL11" s="66">
        <v>10</v>
      </c>
      <c r="EM11" s="67">
        <v>42</v>
      </c>
      <c r="EN11" s="67"/>
      <c r="EO11" s="67">
        <v>10</v>
      </c>
      <c r="EP11" s="67">
        <v>48</v>
      </c>
      <c r="EQ11" s="67">
        <v>1</v>
      </c>
      <c r="ER11" s="67"/>
      <c r="ES11" s="68">
        <f t="shared" si="23"/>
        <v>361.00000000000045</v>
      </c>
      <c r="ET11" s="66">
        <v>11</v>
      </c>
      <c r="EU11" s="67">
        <v>13</v>
      </c>
      <c r="EV11" s="67"/>
      <c r="EW11" s="63">
        <f t="shared" si="24"/>
        <v>2.9558577807620168E-12</v>
      </c>
      <c r="EX11" s="66">
        <v>11</v>
      </c>
      <c r="EY11" s="67">
        <v>23</v>
      </c>
      <c r="EZ11" s="67"/>
      <c r="FA11" s="63">
        <f t="shared" si="25"/>
        <v>-2.1600499167107046E-12</v>
      </c>
      <c r="FB11" s="66">
        <v>11</v>
      </c>
      <c r="FC11" s="67">
        <v>39</v>
      </c>
      <c r="FD11" s="67"/>
      <c r="FE11" s="63">
        <f t="shared" si="31"/>
        <v>1.3642420526593924E-12</v>
      </c>
      <c r="FF11" s="66">
        <v>11</v>
      </c>
      <c r="FG11" s="67">
        <v>45</v>
      </c>
      <c r="FH11" s="67"/>
      <c r="FI11" s="67">
        <v>11</v>
      </c>
      <c r="FJ11" s="67">
        <v>46</v>
      </c>
      <c r="FK11" s="67">
        <v>40</v>
      </c>
      <c r="FL11" s="67"/>
      <c r="FM11" s="68">
        <f t="shared" si="26"/>
        <v>100.00000000000284</v>
      </c>
      <c r="FN11" s="66">
        <v>12</v>
      </c>
      <c r="FO11" s="67">
        <v>7</v>
      </c>
      <c r="FP11" s="67"/>
      <c r="FQ11" s="63">
        <f t="shared" si="27"/>
        <v>0</v>
      </c>
      <c r="FR11" s="66">
        <v>12</v>
      </c>
      <c r="FS11" s="67">
        <v>10</v>
      </c>
      <c r="FT11" s="67"/>
      <c r="FU11" s="67">
        <v>12</v>
      </c>
      <c r="FV11" s="67">
        <v>15</v>
      </c>
      <c r="FW11" s="67">
        <v>28</v>
      </c>
      <c r="FX11" s="67"/>
      <c r="FY11" s="68">
        <f t="shared" si="28"/>
        <v>328.0000000000001</v>
      </c>
      <c r="FZ11" s="66">
        <v>12</v>
      </c>
      <c r="GA11" s="67">
        <v>27</v>
      </c>
      <c r="GB11" s="67"/>
      <c r="GC11" s="63">
        <f t="shared" si="29"/>
        <v>-3.637978807091713E-12</v>
      </c>
      <c r="GD11" s="66">
        <v>12</v>
      </c>
      <c r="GE11" s="67">
        <v>30</v>
      </c>
      <c r="GF11" s="67"/>
      <c r="GG11" s="67">
        <v>12</v>
      </c>
      <c r="GH11" s="67">
        <v>31</v>
      </c>
      <c r="GI11" s="67">
        <v>39</v>
      </c>
      <c r="GJ11" s="67"/>
      <c r="GK11" s="68">
        <f t="shared" si="30"/>
        <v>98.99999999999629</v>
      </c>
      <c r="GL11" s="66">
        <v>12</v>
      </c>
      <c r="GM11" s="67">
        <v>46</v>
      </c>
      <c r="GN11" s="67"/>
      <c r="GO11" s="63">
        <f t="shared" si="33"/>
        <v>-3.410605131648481E-12</v>
      </c>
      <c r="GP11" s="66">
        <v>12</v>
      </c>
      <c r="GQ11" s="67">
        <v>50</v>
      </c>
      <c r="GR11" s="67"/>
      <c r="GS11" s="67">
        <v>12</v>
      </c>
      <c r="GT11" s="67">
        <v>55</v>
      </c>
      <c r="GU11" s="67">
        <v>42</v>
      </c>
      <c r="GV11" s="67"/>
      <c r="GW11" s="68">
        <f t="shared" si="34"/>
        <v>341.9999999999959</v>
      </c>
      <c r="GX11" s="66">
        <v>13</v>
      </c>
      <c r="GY11" s="67">
        <v>15</v>
      </c>
      <c r="GZ11" s="67"/>
      <c r="HA11" s="63">
        <f t="shared" si="35"/>
        <v>4.320099833421409E-12</v>
      </c>
      <c r="HB11" s="66">
        <v>13</v>
      </c>
      <c r="HC11" s="67">
        <v>35</v>
      </c>
      <c r="HD11" s="67"/>
      <c r="HE11" s="63">
        <f>(TIME(HB11,HC11,HD11)-TIME(GX11,GY11,GZ11))*86400-1200</f>
        <v>-4.320099833421409E-12</v>
      </c>
      <c r="HF11" s="66"/>
      <c r="HG11" s="67"/>
      <c r="HH11" s="67"/>
      <c r="HI11" s="63">
        <v>0</v>
      </c>
    </row>
    <row r="12" spans="2:217" ht="25.5">
      <c r="B12" s="41">
        <v>3</v>
      </c>
      <c r="C12" s="134">
        <f t="shared" si="32"/>
        <v>2612.999999999998</v>
      </c>
      <c r="D12" s="80">
        <v>76</v>
      </c>
      <c r="E12" s="3" t="s">
        <v>109</v>
      </c>
      <c r="F12" s="3">
        <v>16</v>
      </c>
      <c r="G12" s="2" t="s">
        <v>122</v>
      </c>
      <c r="H12" s="49" t="s">
        <v>111</v>
      </c>
      <c r="I12" s="46" t="s">
        <v>165</v>
      </c>
      <c r="J12" s="66">
        <v>10</v>
      </c>
      <c r="K12" s="67">
        <v>32</v>
      </c>
      <c r="L12" s="67"/>
      <c r="M12" s="68">
        <v>0</v>
      </c>
      <c r="N12" s="66">
        <v>10</v>
      </c>
      <c r="O12" s="67">
        <v>50</v>
      </c>
      <c r="P12" s="67"/>
      <c r="Q12" s="63">
        <f t="shared" si="0"/>
        <v>0</v>
      </c>
      <c r="R12" s="66">
        <v>11</v>
      </c>
      <c r="S12" s="67">
        <v>10</v>
      </c>
      <c r="T12" s="67"/>
      <c r="U12" s="63">
        <f t="shared" si="1"/>
        <v>-4.320099833421409E-12</v>
      </c>
      <c r="V12" s="66">
        <v>11</v>
      </c>
      <c r="W12" s="67">
        <v>28</v>
      </c>
      <c r="X12" s="67"/>
      <c r="Y12" s="63">
        <f t="shared" si="2"/>
        <v>5.6843418860808015E-12</v>
      </c>
      <c r="Z12" s="66">
        <v>11</v>
      </c>
      <c r="AA12" s="67">
        <v>31</v>
      </c>
      <c r="AB12" s="67"/>
      <c r="AC12" s="67">
        <v>11</v>
      </c>
      <c r="AD12" s="67">
        <v>34</v>
      </c>
      <c r="AE12" s="67">
        <v>44</v>
      </c>
      <c r="AF12" s="67"/>
      <c r="AG12" s="68">
        <f t="shared" si="3"/>
        <v>223.99999999999983</v>
      </c>
      <c r="AH12" s="66">
        <v>12</v>
      </c>
      <c r="AI12" s="67">
        <v>16</v>
      </c>
      <c r="AJ12" s="67"/>
      <c r="AK12" s="63">
        <f t="shared" si="4"/>
        <v>5.002220859751105E-12</v>
      </c>
      <c r="AL12" s="66">
        <v>12</v>
      </c>
      <c r="AM12" s="67">
        <v>19</v>
      </c>
      <c r="AN12" s="67"/>
      <c r="AO12" s="67">
        <v>12</v>
      </c>
      <c r="AP12" s="67">
        <v>22</v>
      </c>
      <c r="AQ12" s="67">
        <v>51</v>
      </c>
      <c r="AR12" s="67"/>
      <c r="AS12" s="68">
        <f t="shared" si="5"/>
        <v>231.00000000000733</v>
      </c>
      <c r="AT12" s="66">
        <v>12</v>
      </c>
      <c r="AU12" s="67">
        <v>46</v>
      </c>
      <c r="AV12" s="67"/>
      <c r="AW12" s="63">
        <f t="shared" si="6"/>
        <v>3.865352482534945E-12</v>
      </c>
      <c r="AX12" s="66">
        <v>12</v>
      </c>
      <c r="AY12" s="67">
        <v>55</v>
      </c>
      <c r="AZ12" s="67"/>
      <c r="BA12" s="67">
        <v>12</v>
      </c>
      <c r="BB12" s="67">
        <v>57</v>
      </c>
      <c r="BC12" s="67">
        <v>22</v>
      </c>
      <c r="BD12" s="67"/>
      <c r="BE12" s="68">
        <f t="shared" si="7"/>
        <v>141.99999999999983</v>
      </c>
      <c r="BF12" s="66">
        <v>13</v>
      </c>
      <c r="BG12" s="67">
        <v>4</v>
      </c>
      <c r="BH12" s="67"/>
      <c r="BI12" s="63">
        <f t="shared" si="8"/>
        <v>-1.9326762412674725E-12</v>
      </c>
      <c r="BJ12" s="66">
        <v>13</v>
      </c>
      <c r="BK12" s="67">
        <v>14</v>
      </c>
      <c r="BL12" s="67"/>
      <c r="BM12" s="63">
        <f t="shared" si="9"/>
        <v>-2.1600499167107046E-12</v>
      </c>
      <c r="BN12" s="66">
        <v>13</v>
      </c>
      <c r="BO12" s="67">
        <v>24</v>
      </c>
      <c r="BP12" s="67"/>
      <c r="BQ12" s="63">
        <f t="shared" si="10"/>
        <v>7.503331289626658E-12</v>
      </c>
      <c r="BR12" s="66">
        <v>13</v>
      </c>
      <c r="BS12" s="67">
        <v>27</v>
      </c>
      <c r="BT12" s="67"/>
      <c r="BU12" s="67">
        <v>13</v>
      </c>
      <c r="BV12" s="67">
        <v>28</v>
      </c>
      <c r="BW12" s="67">
        <v>55</v>
      </c>
      <c r="BX12" s="67"/>
      <c r="BY12" s="68">
        <f t="shared" si="11"/>
        <v>114.9999999999956</v>
      </c>
      <c r="BZ12" s="66">
        <v>13</v>
      </c>
      <c r="CA12" s="67">
        <v>45</v>
      </c>
      <c r="CB12" s="67"/>
      <c r="CC12" s="63">
        <f t="shared" si="12"/>
        <v>-3.865352482534945E-12</v>
      </c>
      <c r="CD12" s="66">
        <v>13</v>
      </c>
      <c r="CE12" s="67">
        <v>48</v>
      </c>
      <c r="CF12" s="67"/>
      <c r="CG12" s="67">
        <v>13</v>
      </c>
      <c r="CH12" s="67">
        <v>50</v>
      </c>
      <c r="CI12" s="67">
        <v>24</v>
      </c>
      <c r="CJ12" s="67"/>
      <c r="CK12" s="68">
        <f t="shared" si="13"/>
        <v>143.99999999999375</v>
      </c>
      <c r="CL12" s="66">
        <v>14</v>
      </c>
      <c r="CM12" s="67">
        <v>6</v>
      </c>
      <c r="CN12" s="67"/>
      <c r="CO12" s="63">
        <f t="shared" si="14"/>
        <v>-3.865352482534945E-12</v>
      </c>
      <c r="CP12" s="66">
        <v>14</v>
      </c>
      <c r="CQ12" s="67">
        <v>9</v>
      </c>
      <c r="CR12" s="67"/>
      <c r="CS12" s="67">
        <v>14</v>
      </c>
      <c r="CT12" s="67">
        <v>10</v>
      </c>
      <c r="CU12" s="67">
        <v>57</v>
      </c>
      <c r="CV12" s="67"/>
      <c r="CW12" s="68">
        <f t="shared" si="15"/>
        <v>116.9999999999991</v>
      </c>
      <c r="CX12" s="66">
        <v>14</v>
      </c>
      <c r="CY12" s="67">
        <v>21</v>
      </c>
      <c r="CZ12" s="67"/>
      <c r="DA12" s="63">
        <f t="shared" si="16"/>
        <v>-2.5011104298755527E-12</v>
      </c>
      <c r="DB12" s="66">
        <v>15</v>
      </c>
      <c r="DC12" s="67">
        <v>6</v>
      </c>
      <c r="DD12" s="67"/>
      <c r="DE12" s="63">
        <f t="shared" si="17"/>
        <v>0</v>
      </c>
      <c r="DF12" s="66"/>
      <c r="DG12" s="67"/>
      <c r="DH12" s="67"/>
      <c r="DI12" s="63">
        <v>0</v>
      </c>
      <c r="DJ12" s="66">
        <v>9</v>
      </c>
      <c r="DK12" s="67">
        <v>0</v>
      </c>
      <c r="DL12" s="67"/>
      <c r="DM12" s="68">
        <v>0</v>
      </c>
      <c r="DN12" s="66">
        <v>9</v>
      </c>
      <c r="DO12" s="67">
        <v>20</v>
      </c>
      <c r="DP12" s="67"/>
      <c r="DQ12" s="63">
        <f t="shared" si="18"/>
        <v>0</v>
      </c>
      <c r="DR12" s="66">
        <v>9</v>
      </c>
      <c r="DS12" s="67">
        <v>40</v>
      </c>
      <c r="DT12" s="67"/>
      <c r="DU12" s="63">
        <f t="shared" si="19"/>
        <v>-4.320099833421409E-12</v>
      </c>
      <c r="DV12" s="66">
        <v>9</v>
      </c>
      <c r="DW12" s="67">
        <v>46</v>
      </c>
      <c r="DX12" s="67"/>
      <c r="DY12" s="63">
        <f t="shared" si="20"/>
        <v>8.29913915367797E-12</v>
      </c>
      <c r="DZ12" s="66">
        <v>9</v>
      </c>
      <c r="EA12" s="67">
        <v>50</v>
      </c>
      <c r="EB12" s="67"/>
      <c r="EC12" s="67">
        <v>9</v>
      </c>
      <c r="ED12" s="67">
        <v>56</v>
      </c>
      <c r="EE12" s="67">
        <v>3</v>
      </c>
      <c r="EF12" s="67"/>
      <c r="EG12" s="68">
        <f t="shared" si="21"/>
        <v>362.9999999999944</v>
      </c>
      <c r="EH12" s="66">
        <v>10</v>
      </c>
      <c r="EI12" s="67">
        <v>35</v>
      </c>
      <c r="EJ12" s="67"/>
      <c r="EK12" s="63">
        <f t="shared" si="22"/>
        <v>0</v>
      </c>
      <c r="EL12" s="66">
        <v>10</v>
      </c>
      <c r="EM12" s="67">
        <v>38</v>
      </c>
      <c r="EN12" s="67"/>
      <c r="EO12" s="67">
        <v>10</v>
      </c>
      <c r="EP12" s="67">
        <v>44</v>
      </c>
      <c r="EQ12" s="67">
        <v>0</v>
      </c>
      <c r="ER12" s="67"/>
      <c r="ES12" s="68">
        <f t="shared" si="23"/>
        <v>359.99999999999875</v>
      </c>
      <c r="ET12" s="66">
        <v>11</v>
      </c>
      <c r="EU12" s="67">
        <v>9</v>
      </c>
      <c r="EV12" s="67"/>
      <c r="EW12" s="63">
        <f t="shared" si="24"/>
        <v>2.9558577807620168E-12</v>
      </c>
      <c r="EX12" s="66">
        <v>11</v>
      </c>
      <c r="EY12" s="67">
        <v>19</v>
      </c>
      <c r="EZ12" s="67"/>
      <c r="FA12" s="63">
        <f t="shared" si="25"/>
        <v>-2.1600499167107046E-12</v>
      </c>
      <c r="FB12" s="66">
        <v>11</v>
      </c>
      <c r="FC12" s="67">
        <v>35</v>
      </c>
      <c r="FD12" s="67"/>
      <c r="FE12" s="63">
        <f t="shared" si="31"/>
        <v>1.3642420526593924E-12</v>
      </c>
      <c r="FF12" s="66">
        <v>11</v>
      </c>
      <c r="FG12" s="67">
        <v>41</v>
      </c>
      <c r="FH12" s="67"/>
      <c r="FI12" s="67">
        <v>11</v>
      </c>
      <c r="FJ12" s="67">
        <v>42</v>
      </c>
      <c r="FK12" s="67">
        <v>36</v>
      </c>
      <c r="FL12" s="67"/>
      <c r="FM12" s="68">
        <f t="shared" si="26"/>
        <v>96.00000000000541</v>
      </c>
      <c r="FN12" s="66">
        <v>12</v>
      </c>
      <c r="FO12" s="67">
        <v>3</v>
      </c>
      <c r="FP12" s="67"/>
      <c r="FQ12" s="63">
        <f t="shared" si="27"/>
        <v>0</v>
      </c>
      <c r="FR12" s="66">
        <v>12</v>
      </c>
      <c r="FS12" s="67">
        <v>6</v>
      </c>
      <c r="FT12" s="67"/>
      <c r="FU12" s="67">
        <v>12</v>
      </c>
      <c r="FV12" s="67">
        <v>11</v>
      </c>
      <c r="FW12" s="67">
        <v>23</v>
      </c>
      <c r="FX12" s="67"/>
      <c r="FY12" s="68">
        <f t="shared" si="28"/>
        <v>323.00000000000574</v>
      </c>
      <c r="FZ12" s="66">
        <v>12</v>
      </c>
      <c r="GA12" s="67">
        <v>23</v>
      </c>
      <c r="GB12" s="67"/>
      <c r="GC12" s="63">
        <f t="shared" si="29"/>
        <v>-3.637978807091713E-12</v>
      </c>
      <c r="GD12" s="66">
        <v>12</v>
      </c>
      <c r="GE12" s="67">
        <v>26</v>
      </c>
      <c r="GF12" s="67"/>
      <c r="GG12" s="67">
        <v>12</v>
      </c>
      <c r="GH12" s="67">
        <v>27</v>
      </c>
      <c r="GI12" s="67">
        <v>36</v>
      </c>
      <c r="GJ12" s="67"/>
      <c r="GK12" s="68">
        <f t="shared" si="30"/>
        <v>95.99999999999582</v>
      </c>
      <c r="GL12" s="66">
        <v>12</v>
      </c>
      <c r="GM12" s="67">
        <v>42</v>
      </c>
      <c r="GN12" s="67"/>
      <c r="GO12" s="63">
        <f t="shared" si="33"/>
        <v>-3.410605131648481E-12</v>
      </c>
      <c r="GP12" s="66">
        <v>12</v>
      </c>
      <c r="GQ12" s="67">
        <v>46</v>
      </c>
      <c r="GR12" s="67"/>
      <c r="GS12" s="67">
        <v>12</v>
      </c>
      <c r="GT12" s="67">
        <v>51</v>
      </c>
      <c r="GU12" s="67">
        <v>42</v>
      </c>
      <c r="GV12" s="67"/>
      <c r="GW12" s="68">
        <f t="shared" si="34"/>
        <v>341.9999999999959</v>
      </c>
      <c r="GX12" s="66">
        <v>13</v>
      </c>
      <c r="GY12" s="67">
        <v>11</v>
      </c>
      <c r="GZ12" s="67"/>
      <c r="HA12" s="63">
        <f t="shared" si="35"/>
        <v>4.320099833421409E-12</v>
      </c>
      <c r="HB12" s="66">
        <v>13</v>
      </c>
      <c r="HC12" s="67">
        <v>30</v>
      </c>
      <c r="HD12" s="67"/>
      <c r="HE12" s="100">
        <v>60</v>
      </c>
      <c r="HF12" s="66">
        <v>13</v>
      </c>
      <c r="HG12" s="67">
        <v>45</v>
      </c>
      <c r="HH12" s="67"/>
      <c r="HI12" s="63">
        <v>0</v>
      </c>
    </row>
    <row r="13" spans="1:217" ht="25.5">
      <c r="A13" s="104"/>
      <c r="B13" s="41">
        <v>4</v>
      </c>
      <c r="C13" s="134">
        <f t="shared" si="32"/>
        <v>2927.0000000000027</v>
      </c>
      <c r="D13" s="80">
        <v>67</v>
      </c>
      <c r="E13" s="3" t="s">
        <v>112</v>
      </c>
      <c r="F13" s="3">
        <v>5</v>
      </c>
      <c r="G13" s="2" t="s">
        <v>113</v>
      </c>
      <c r="H13" s="50" t="s">
        <v>114</v>
      </c>
      <c r="I13" s="46" t="s">
        <v>154</v>
      </c>
      <c r="J13" s="66">
        <v>10</v>
      </c>
      <c r="K13" s="67">
        <v>38</v>
      </c>
      <c r="L13" s="67"/>
      <c r="M13" s="68">
        <v>0</v>
      </c>
      <c r="N13" s="66">
        <v>10</v>
      </c>
      <c r="O13" s="67">
        <v>56</v>
      </c>
      <c r="P13" s="67"/>
      <c r="Q13" s="63">
        <f t="shared" si="0"/>
        <v>0</v>
      </c>
      <c r="R13" s="66">
        <v>11</v>
      </c>
      <c r="S13" s="67">
        <v>16</v>
      </c>
      <c r="T13" s="67"/>
      <c r="U13" s="63">
        <f t="shared" si="1"/>
        <v>5.229594535194337E-12</v>
      </c>
      <c r="V13" s="66">
        <v>11</v>
      </c>
      <c r="W13" s="67">
        <v>34</v>
      </c>
      <c r="X13" s="67"/>
      <c r="Y13" s="63">
        <f t="shared" si="2"/>
        <v>-3.865352482534945E-12</v>
      </c>
      <c r="Z13" s="66">
        <v>11</v>
      </c>
      <c r="AA13" s="67">
        <v>37</v>
      </c>
      <c r="AB13" s="67"/>
      <c r="AC13" s="67">
        <v>11</v>
      </c>
      <c r="AD13" s="67">
        <v>41</v>
      </c>
      <c r="AE13" s="67">
        <v>23</v>
      </c>
      <c r="AF13" s="67"/>
      <c r="AG13" s="68">
        <f t="shared" si="3"/>
        <v>263.00000000000114</v>
      </c>
      <c r="AH13" s="66">
        <v>12</v>
      </c>
      <c r="AI13" s="67">
        <v>22</v>
      </c>
      <c r="AJ13" s="67"/>
      <c r="AK13" s="63">
        <f t="shared" si="4"/>
        <v>5.002220859751105E-12</v>
      </c>
      <c r="AL13" s="66">
        <v>12</v>
      </c>
      <c r="AM13" s="67">
        <v>25</v>
      </c>
      <c r="AN13" s="67"/>
      <c r="AO13" s="67">
        <v>12</v>
      </c>
      <c r="AP13" s="67">
        <v>29</v>
      </c>
      <c r="AQ13" s="67">
        <v>30</v>
      </c>
      <c r="AR13" s="67"/>
      <c r="AS13" s="68">
        <f t="shared" si="5"/>
        <v>270.00000000000387</v>
      </c>
      <c r="AT13" s="66">
        <v>12</v>
      </c>
      <c r="AU13" s="67">
        <v>52</v>
      </c>
      <c r="AV13" s="67"/>
      <c r="AW13" s="63">
        <f t="shared" si="6"/>
        <v>3.865352482534945E-12</v>
      </c>
      <c r="AX13" s="66">
        <v>13</v>
      </c>
      <c r="AY13" s="67">
        <v>1</v>
      </c>
      <c r="AZ13" s="67"/>
      <c r="BA13" s="67">
        <v>13</v>
      </c>
      <c r="BB13" s="67">
        <v>3</v>
      </c>
      <c r="BC13" s="67">
        <v>50</v>
      </c>
      <c r="BD13" s="67"/>
      <c r="BE13" s="68">
        <f t="shared" si="7"/>
        <v>169.99999999999142</v>
      </c>
      <c r="BF13" s="66">
        <v>13</v>
      </c>
      <c r="BG13" s="67">
        <v>10</v>
      </c>
      <c r="BH13" s="67"/>
      <c r="BI13" s="63">
        <f t="shared" si="8"/>
        <v>-1.1482370609883219E-11</v>
      </c>
      <c r="BJ13" s="66">
        <v>13</v>
      </c>
      <c r="BK13" s="67">
        <v>20</v>
      </c>
      <c r="BL13" s="67"/>
      <c r="BM13" s="63">
        <f t="shared" si="9"/>
        <v>7.503331289626658E-12</v>
      </c>
      <c r="BN13" s="66">
        <v>13</v>
      </c>
      <c r="BO13" s="67">
        <v>30</v>
      </c>
      <c r="BP13" s="67"/>
      <c r="BQ13" s="63">
        <f t="shared" si="10"/>
        <v>-2.1600499167107046E-12</v>
      </c>
      <c r="BR13" s="66">
        <v>13</v>
      </c>
      <c r="BS13" s="67">
        <v>33</v>
      </c>
      <c r="BT13" s="67"/>
      <c r="BU13" s="67">
        <v>13</v>
      </c>
      <c r="BV13" s="67">
        <v>35</v>
      </c>
      <c r="BW13" s="67">
        <v>14</v>
      </c>
      <c r="BX13" s="67"/>
      <c r="BY13" s="68">
        <f t="shared" si="11"/>
        <v>133.99999999999537</v>
      </c>
      <c r="BZ13" s="66">
        <v>13</v>
      </c>
      <c r="CA13" s="67">
        <v>51</v>
      </c>
      <c r="CB13" s="67"/>
      <c r="CC13" s="63">
        <f t="shared" si="12"/>
        <v>-3.865352482534945E-12</v>
      </c>
      <c r="CD13" s="66">
        <v>13</v>
      </c>
      <c r="CE13" s="67">
        <v>54</v>
      </c>
      <c r="CF13" s="67"/>
      <c r="CG13" s="67">
        <v>13</v>
      </c>
      <c r="CH13" s="67">
        <v>56</v>
      </c>
      <c r="CI13" s="67">
        <v>51</v>
      </c>
      <c r="CJ13" s="67"/>
      <c r="CK13" s="68">
        <f t="shared" si="13"/>
        <v>170.99999999999795</v>
      </c>
      <c r="CL13" s="66">
        <v>14</v>
      </c>
      <c r="CM13" s="67">
        <v>12</v>
      </c>
      <c r="CN13" s="67"/>
      <c r="CO13" s="63">
        <f t="shared" si="14"/>
        <v>-3.865352482534945E-12</v>
      </c>
      <c r="CP13" s="66">
        <v>14</v>
      </c>
      <c r="CQ13" s="67">
        <v>15</v>
      </c>
      <c r="CR13" s="67"/>
      <c r="CS13" s="67">
        <v>14</v>
      </c>
      <c r="CT13" s="67">
        <v>17</v>
      </c>
      <c r="CU13" s="67">
        <v>14</v>
      </c>
      <c r="CV13" s="67"/>
      <c r="CW13" s="68">
        <f t="shared" si="15"/>
        <v>134.00000000000495</v>
      </c>
      <c r="CX13" s="66">
        <v>14</v>
      </c>
      <c r="CY13" s="67">
        <v>27</v>
      </c>
      <c r="CZ13" s="67"/>
      <c r="DA13" s="63">
        <f t="shared" si="16"/>
        <v>-2.5011104298755527E-12</v>
      </c>
      <c r="DB13" s="66">
        <v>15</v>
      </c>
      <c r="DC13" s="67">
        <v>12</v>
      </c>
      <c r="DD13" s="67"/>
      <c r="DE13" s="63">
        <f t="shared" si="17"/>
        <v>0</v>
      </c>
      <c r="DF13" s="66"/>
      <c r="DG13" s="67"/>
      <c r="DH13" s="67"/>
      <c r="DI13" s="63">
        <v>0</v>
      </c>
      <c r="DJ13" s="66">
        <v>9</v>
      </c>
      <c r="DK13" s="67">
        <v>12</v>
      </c>
      <c r="DL13" s="67"/>
      <c r="DM13" s="68">
        <v>0</v>
      </c>
      <c r="DN13" s="66">
        <v>9</v>
      </c>
      <c r="DO13" s="67">
        <v>32</v>
      </c>
      <c r="DP13" s="67"/>
      <c r="DQ13" s="63">
        <f t="shared" si="18"/>
        <v>0</v>
      </c>
      <c r="DR13" s="66">
        <v>9</v>
      </c>
      <c r="DS13" s="67">
        <v>52</v>
      </c>
      <c r="DT13" s="67"/>
      <c r="DU13" s="63">
        <f t="shared" si="19"/>
        <v>5.229594535194337E-12</v>
      </c>
      <c r="DV13" s="66">
        <v>9</v>
      </c>
      <c r="DW13" s="67">
        <v>58</v>
      </c>
      <c r="DX13" s="67"/>
      <c r="DY13" s="63">
        <f t="shared" si="20"/>
        <v>-1.2505552149377763E-12</v>
      </c>
      <c r="DZ13" s="66">
        <v>10</v>
      </c>
      <c r="EA13" s="67">
        <v>2</v>
      </c>
      <c r="EB13" s="67"/>
      <c r="EC13" s="67">
        <v>10</v>
      </c>
      <c r="ED13" s="67">
        <v>8</v>
      </c>
      <c r="EE13" s="67">
        <v>46</v>
      </c>
      <c r="EF13" s="67"/>
      <c r="EG13" s="68">
        <f t="shared" si="21"/>
        <v>405.9999999999979</v>
      </c>
      <c r="EH13" s="66">
        <v>10</v>
      </c>
      <c r="EI13" s="67">
        <v>47</v>
      </c>
      <c r="EJ13" s="67"/>
      <c r="EK13" s="63">
        <f t="shared" si="22"/>
        <v>0</v>
      </c>
      <c r="EL13" s="66">
        <v>10</v>
      </c>
      <c r="EM13" s="67">
        <v>49</v>
      </c>
      <c r="EN13" s="67"/>
      <c r="EO13" s="67">
        <v>10</v>
      </c>
      <c r="EP13" s="67">
        <v>55</v>
      </c>
      <c r="EQ13" s="67">
        <v>47</v>
      </c>
      <c r="ER13" s="67"/>
      <c r="ES13" s="68">
        <f t="shared" si="23"/>
        <v>406.99999999999966</v>
      </c>
      <c r="ET13" s="66">
        <v>11</v>
      </c>
      <c r="EU13" s="67">
        <v>20</v>
      </c>
      <c r="EV13" s="67"/>
      <c r="EW13" s="63">
        <f t="shared" si="24"/>
        <v>2.9558577807620168E-12</v>
      </c>
      <c r="EX13" s="66">
        <v>11</v>
      </c>
      <c r="EY13" s="67">
        <v>30</v>
      </c>
      <c r="EZ13" s="67"/>
      <c r="FA13" s="63">
        <f t="shared" si="25"/>
        <v>-2.1600499167107046E-12</v>
      </c>
      <c r="FB13" s="66">
        <v>11</v>
      </c>
      <c r="FC13" s="67">
        <v>46</v>
      </c>
      <c r="FD13" s="67"/>
      <c r="FE13" s="63">
        <f t="shared" si="31"/>
        <v>1.3642420526593924E-12</v>
      </c>
      <c r="FF13" s="66">
        <v>11</v>
      </c>
      <c r="FG13" s="67">
        <v>51</v>
      </c>
      <c r="FH13" s="67"/>
      <c r="FI13" s="67">
        <v>11</v>
      </c>
      <c r="FJ13" s="67">
        <v>52</v>
      </c>
      <c r="FK13" s="67">
        <v>48</v>
      </c>
      <c r="FL13" s="67"/>
      <c r="FM13" s="68">
        <f t="shared" si="26"/>
        <v>108.00000000000729</v>
      </c>
      <c r="FN13" s="66">
        <v>12</v>
      </c>
      <c r="FO13" s="67">
        <v>13</v>
      </c>
      <c r="FP13" s="67"/>
      <c r="FQ13" s="63">
        <f t="shared" si="27"/>
        <v>0</v>
      </c>
      <c r="FR13" s="66">
        <v>12</v>
      </c>
      <c r="FS13" s="67">
        <v>17</v>
      </c>
      <c r="FT13" s="67"/>
      <c r="FU13" s="67">
        <v>12</v>
      </c>
      <c r="FV13" s="67">
        <v>23</v>
      </c>
      <c r="FW13" s="67">
        <v>14</v>
      </c>
      <c r="FX13" s="67"/>
      <c r="FY13" s="68">
        <f t="shared" si="28"/>
        <v>374.0000000000041</v>
      </c>
      <c r="FZ13" s="66">
        <v>12</v>
      </c>
      <c r="GA13" s="67">
        <v>34</v>
      </c>
      <c r="GB13" s="67"/>
      <c r="GC13" s="63">
        <f t="shared" si="29"/>
        <v>5.9117155615240335E-12</v>
      </c>
      <c r="GD13" s="66">
        <v>12</v>
      </c>
      <c r="GE13" s="67">
        <v>36</v>
      </c>
      <c r="GF13" s="67"/>
      <c r="GG13" s="67">
        <v>12</v>
      </c>
      <c r="GH13" s="67">
        <v>37</v>
      </c>
      <c r="GI13" s="67">
        <v>54</v>
      </c>
      <c r="GJ13" s="67"/>
      <c r="GK13" s="68">
        <f t="shared" si="30"/>
        <v>113.99999999999864</v>
      </c>
      <c r="GL13" s="66">
        <v>12</v>
      </c>
      <c r="GM13" s="67">
        <v>52</v>
      </c>
      <c r="GN13" s="67"/>
      <c r="GO13" s="63">
        <f t="shared" si="33"/>
        <v>-3.410605131648481E-12</v>
      </c>
      <c r="GP13" s="66">
        <v>12</v>
      </c>
      <c r="GQ13" s="67">
        <v>55</v>
      </c>
      <c r="GR13" s="67"/>
      <c r="GS13" s="67">
        <v>13</v>
      </c>
      <c r="GT13" s="67">
        <v>1</v>
      </c>
      <c r="GU13" s="67">
        <v>16</v>
      </c>
      <c r="GV13" s="67"/>
      <c r="GW13" s="68">
        <f t="shared" si="34"/>
        <v>375.999999999998</v>
      </c>
      <c r="GX13" s="66">
        <v>13</v>
      </c>
      <c r="GY13" s="67">
        <v>20</v>
      </c>
      <c r="GZ13" s="67"/>
      <c r="HA13" s="63">
        <f t="shared" si="35"/>
        <v>4.320099833421409E-12</v>
      </c>
      <c r="HB13" s="66">
        <v>13</v>
      </c>
      <c r="HC13" s="67">
        <v>40</v>
      </c>
      <c r="HD13" s="67"/>
      <c r="HE13" s="63">
        <f>(TIME(HB13,HC13,HD13)-TIME(GX13,GY13,GZ13))*86400-1200</f>
        <v>-4.320099833421409E-12</v>
      </c>
      <c r="HF13" s="66">
        <v>13</v>
      </c>
      <c r="HG13" s="67">
        <v>55</v>
      </c>
      <c r="HH13" s="67"/>
      <c r="HI13" s="63">
        <v>0</v>
      </c>
    </row>
    <row r="14" spans="2:217" ht="25.5">
      <c r="B14" s="41">
        <v>5</v>
      </c>
      <c r="C14" s="134">
        <f t="shared" si="32"/>
        <v>2965.9999999999764</v>
      </c>
      <c r="D14" s="80">
        <v>59</v>
      </c>
      <c r="E14" s="3" t="s">
        <v>112</v>
      </c>
      <c r="F14" s="3">
        <v>19</v>
      </c>
      <c r="G14" s="2" t="s">
        <v>132</v>
      </c>
      <c r="H14" s="49" t="s">
        <v>133</v>
      </c>
      <c r="I14" s="46"/>
      <c r="J14" s="66">
        <v>10</v>
      </c>
      <c r="K14" s="67">
        <v>46</v>
      </c>
      <c r="L14" s="67"/>
      <c r="M14" s="68">
        <v>0</v>
      </c>
      <c r="N14" s="66">
        <v>11</v>
      </c>
      <c r="O14" s="67">
        <v>4</v>
      </c>
      <c r="P14" s="67"/>
      <c r="Q14" s="63">
        <f t="shared" si="0"/>
        <v>-3.865352482534945E-12</v>
      </c>
      <c r="R14" s="66">
        <v>11</v>
      </c>
      <c r="S14" s="67">
        <v>24</v>
      </c>
      <c r="T14" s="67"/>
      <c r="U14" s="63">
        <f t="shared" si="1"/>
        <v>5.229594535194337E-12</v>
      </c>
      <c r="V14" s="66">
        <v>11</v>
      </c>
      <c r="W14" s="67">
        <v>42</v>
      </c>
      <c r="X14" s="67"/>
      <c r="Y14" s="63">
        <f t="shared" si="2"/>
        <v>-3.865352482534945E-12</v>
      </c>
      <c r="Z14" s="66">
        <v>11</v>
      </c>
      <c r="AA14" s="67">
        <v>45</v>
      </c>
      <c r="AB14" s="67"/>
      <c r="AC14" s="67">
        <v>11</v>
      </c>
      <c r="AD14" s="67">
        <v>49</v>
      </c>
      <c r="AE14" s="67">
        <v>30</v>
      </c>
      <c r="AF14" s="67"/>
      <c r="AG14" s="68">
        <f t="shared" si="3"/>
        <v>269.99999999999903</v>
      </c>
      <c r="AH14" s="66">
        <v>12</v>
      </c>
      <c r="AI14" s="67">
        <v>30</v>
      </c>
      <c r="AJ14" s="67"/>
      <c r="AK14" s="63">
        <f t="shared" si="4"/>
        <v>5.002220859751105E-12</v>
      </c>
      <c r="AL14" s="66">
        <v>12</v>
      </c>
      <c r="AM14" s="67">
        <v>33</v>
      </c>
      <c r="AN14" s="67"/>
      <c r="AO14" s="67">
        <v>12</v>
      </c>
      <c r="AP14" s="67">
        <v>37</v>
      </c>
      <c r="AQ14" s="67">
        <v>52</v>
      </c>
      <c r="AR14" s="67"/>
      <c r="AS14" s="73">
        <f t="shared" si="5"/>
        <v>291.9999999999945</v>
      </c>
      <c r="AT14" s="66">
        <v>13</v>
      </c>
      <c r="AU14" s="67">
        <v>0</v>
      </c>
      <c r="AV14" s="67"/>
      <c r="AW14" s="63">
        <f t="shared" si="6"/>
        <v>-5.6843418860808015E-12</v>
      </c>
      <c r="AX14" s="66">
        <v>13</v>
      </c>
      <c r="AY14" s="67">
        <v>7</v>
      </c>
      <c r="AZ14" s="67"/>
      <c r="BA14" s="81">
        <v>13</v>
      </c>
      <c r="BB14" s="81">
        <v>9</v>
      </c>
      <c r="BC14" s="81">
        <v>47</v>
      </c>
      <c r="BD14" s="67"/>
      <c r="BE14" s="68">
        <f t="shared" si="7"/>
        <v>166.99999999999093</v>
      </c>
      <c r="BF14" s="66">
        <v>13</v>
      </c>
      <c r="BG14" s="67">
        <v>16</v>
      </c>
      <c r="BH14" s="67"/>
      <c r="BI14" s="63">
        <f t="shared" si="8"/>
        <v>-1.9326762412674725E-12</v>
      </c>
      <c r="BJ14" s="66">
        <v>13</v>
      </c>
      <c r="BK14" s="67">
        <v>26</v>
      </c>
      <c r="BL14" s="67"/>
      <c r="BM14" s="63">
        <f t="shared" si="9"/>
        <v>-2.1600499167107046E-12</v>
      </c>
      <c r="BN14" s="66">
        <v>13</v>
      </c>
      <c r="BO14" s="67">
        <v>36</v>
      </c>
      <c r="BP14" s="67"/>
      <c r="BQ14" s="63">
        <f t="shared" si="10"/>
        <v>-2.1600499167107046E-12</v>
      </c>
      <c r="BR14" s="66">
        <v>13</v>
      </c>
      <c r="BS14" s="67">
        <v>39</v>
      </c>
      <c r="BT14" s="67"/>
      <c r="BU14" s="67">
        <v>13</v>
      </c>
      <c r="BV14" s="67">
        <v>41</v>
      </c>
      <c r="BW14" s="67">
        <v>10</v>
      </c>
      <c r="BX14" s="67"/>
      <c r="BY14" s="68">
        <f t="shared" si="11"/>
        <v>130.00000000000753</v>
      </c>
      <c r="BZ14" s="66">
        <v>13</v>
      </c>
      <c r="CA14" s="67">
        <v>57</v>
      </c>
      <c r="CB14" s="67"/>
      <c r="CC14" s="63">
        <f t="shared" si="12"/>
        <v>-3.865352482534945E-12</v>
      </c>
      <c r="CD14" s="66">
        <v>14</v>
      </c>
      <c r="CE14" s="67">
        <v>0</v>
      </c>
      <c r="CF14" s="67"/>
      <c r="CG14" s="67">
        <v>14</v>
      </c>
      <c r="CH14" s="67">
        <v>2</v>
      </c>
      <c r="CI14" s="67">
        <v>49</v>
      </c>
      <c r="CJ14" s="67"/>
      <c r="CK14" s="68">
        <f t="shared" si="13"/>
        <v>168.99999999999443</v>
      </c>
      <c r="CL14" s="66">
        <v>14</v>
      </c>
      <c r="CM14" s="67">
        <v>18</v>
      </c>
      <c r="CN14" s="67"/>
      <c r="CO14" s="63">
        <f t="shared" si="14"/>
        <v>-3.865352482534945E-12</v>
      </c>
      <c r="CP14" s="66">
        <v>14</v>
      </c>
      <c r="CQ14" s="67">
        <v>21</v>
      </c>
      <c r="CR14" s="67"/>
      <c r="CS14" s="67">
        <v>14</v>
      </c>
      <c r="CT14" s="67">
        <v>23</v>
      </c>
      <c r="CU14" s="67">
        <v>19</v>
      </c>
      <c r="CV14" s="67"/>
      <c r="CW14" s="68">
        <f t="shared" si="15"/>
        <v>138.99999999999935</v>
      </c>
      <c r="CX14" s="66">
        <v>14</v>
      </c>
      <c r="CY14" s="67">
        <v>33</v>
      </c>
      <c r="CZ14" s="67"/>
      <c r="DA14" s="63">
        <f t="shared" si="16"/>
        <v>7.048583938740194E-12</v>
      </c>
      <c r="DB14" s="66">
        <v>15</v>
      </c>
      <c r="DC14" s="67">
        <v>18</v>
      </c>
      <c r="DD14" s="67"/>
      <c r="DE14" s="63">
        <f t="shared" si="17"/>
        <v>0</v>
      </c>
      <c r="DF14" s="66"/>
      <c r="DG14" s="67"/>
      <c r="DH14" s="67"/>
      <c r="DI14" s="63">
        <v>0</v>
      </c>
      <c r="DJ14" s="66">
        <v>9</v>
      </c>
      <c r="DK14" s="67">
        <v>16</v>
      </c>
      <c r="DL14" s="67"/>
      <c r="DM14" s="68">
        <v>0</v>
      </c>
      <c r="DN14" s="66">
        <v>9</v>
      </c>
      <c r="DO14" s="67">
        <v>36</v>
      </c>
      <c r="DP14" s="67"/>
      <c r="DQ14" s="63">
        <f t="shared" si="18"/>
        <v>-4.320099833421409E-12</v>
      </c>
      <c r="DR14" s="66">
        <v>9</v>
      </c>
      <c r="DS14" s="67">
        <v>56</v>
      </c>
      <c r="DT14" s="67"/>
      <c r="DU14" s="63">
        <f t="shared" si="19"/>
        <v>5.229594535194337E-12</v>
      </c>
      <c r="DV14" s="66">
        <v>10</v>
      </c>
      <c r="DW14" s="67">
        <v>2</v>
      </c>
      <c r="DX14" s="67"/>
      <c r="DY14" s="63">
        <f t="shared" si="20"/>
        <v>-1.2505552149377763E-12</v>
      </c>
      <c r="DZ14" s="66">
        <v>10</v>
      </c>
      <c r="EA14" s="67">
        <v>6</v>
      </c>
      <c r="EB14" s="67"/>
      <c r="EC14" s="67">
        <v>10</v>
      </c>
      <c r="ED14" s="67">
        <v>12</v>
      </c>
      <c r="EE14" s="67">
        <v>50</v>
      </c>
      <c r="EF14" s="67"/>
      <c r="EG14" s="68">
        <f t="shared" si="21"/>
        <v>410.0000000000001</v>
      </c>
      <c r="EH14" s="66">
        <v>10</v>
      </c>
      <c r="EI14" s="67">
        <v>51</v>
      </c>
      <c r="EJ14" s="67"/>
      <c r="EK14" s="63">
        <f t="shared" si="22"/>
        <v>0</v>
      </c>
      <c r="EL14" s="66">
        <v>10</v>
      </c>
      <c r="EM14" s="67">
        <v>54</v>
      </c>
      <c r="EN14" s="67"/>
      <c r="EO14" s="67">
        <v>11</v>
      </c>
      <c r="EP14" s="67">
        <v>0</v>
      </c>
      <c r="EQ14" s="67">
        <v>55</v>
      </c>
      <c r="ER14" s="67"/>
      <c r="ES14" s="68">
        <f t="shared" si="23"/>
        <v>414.9999999999993</v>
      </c>
      <c r="ET14" s="66">
        <v>11</v>
      </c>
      <c r="EU14" s="67">
        <v>25</v>
      </c>
      <c r="EV14" s="67"/>
      <c r="EW14" s="63">
        <f t="shared" si="24"/>
        <v>-1.8189894035458565E-12</v>
      </c>
      <c r="EX14" s="66">
        <v>11</v>
      </c>
      <c r="EY14" s="67">
        <v>35</v>
      </c>
      <c r="EZ14" s="67"/>
      <c r="FA14" s="63">
        <f t="shared" si="25"/>
        <v>2.6147972675971687E-12</v>
      </c>
      <c r="FB14" s="66">
        <v>11</v>
      </c>
      <c r="FC14" s="67">
        <v>51</v>
      </c>
      <c r="FD14" s="67"/>
      <c r="FE14" s="63">
        <f t="shared" si="31"/>
        <v>-3.410605131648481E-12</v>
      </c>
      <c r="FF14" s="66">
        <v>11</v>
      </c>
      <c r="FG14" s="67">
        <v>55</v>
      </c>
      <c r="FH14" s="67"/>
      <c r="FI14" s="67">
        <v>11</v>
      </c>
      <c r="FJ14" s="67">
        <v>56</v>
      </c>
      <c r="FK14" s="67">
        <v>49</v>
      </c>
      <c r="FL14" s="67"/>
      <c r="FM14" s="68">
        <f t="shared" si="26"/>
        <v>109.00000000000425</v>
      </c>
      <c r="FN14" s="66">
        <v>12</v>
      </c>
      <c r="FO14" s="67">
        <v>17</v>
      </c>
      <c r="FP14" s="67"/>
      <c r="FQ14" s="63">
        <f t="shared" si="27"/>
        <v>0</v>
      </c>
      <c r="FR14" s="69">
        <v>12</v>
      </c>
      <c r="FS14" s="81">
        <v>21</v>
      </c>
      <c r="FT14" s="67"/>
      <c r="FU14" s="67">
        <v>12</v>
      </c>
      <c r="FV14" s="67">
        <v>27</v>
      </c>
      <c r="FW14" s="67">
        <v>18</v>
      </c>
      <c r="FX14" s="67"/>
      <c r="FY14" s="68">
        <f t="shared" si="28"/>
        <v>378.00000000000153</v>
      </c>
      <c r="FZ14" s="66">
        <v>12</v>
      </c>
      <c r="GA14" s="67">
        <v>38</v>
      </c>
      <c r="GB14" s="67"/>
      <c r="GC14" s="63">
        <f t="shared" si="29"/>
        <v>5.9117155615240335E-12</v>
      </c>
      <c r="GD14" s="66">
        <v>12</v>
      </c>
      <c r="GE14" s="67">
        <v>40</v>
      </c>
      <c r="GF14" s="67"/>
      <c r="GG14" s="67">
        <v>12</v>
      </c>
      <c r="GH14" s="67">
        <v>41</v>
      </c>
      <c r="GI14" s="67">
        <v>51</v>
      </c>
      <c r="GJ14" s="67"/>
      <c r="GK14" s="68">
        <f t="shared" si="30"/>
        <v>110.99999999999817</v>
      </c>
      <c r="GL14" s="66">
        <v>12</v>
      </c>
      <c r="GM14" s="67">
        <v>56</v>
      </c>
      <c r="GN14" s="67"/>
      <c r="GO14" s="63">
        <f t="shared" si="33"/>
        <v>-3.410605131648481E-12</v>
      </c>
      <c r="GP14" s="66">
        <v>12</v>
      </c>
      <c r="GQ14" s="67">
        <v>59</v>
      </c>
      <c r="GR14" s="67"/>
      <c r="GS14" s="67">
        <v>13</v>
      </c>
      <c r="GT14" s="67">
        <v>5</v>
      </c>
      <c r="GU14" s="67">
        <v>16</v>
      </c>
      <c r="GV14" s="67"/>
      <c r="GW14" s="68">
        <f t="shared" si="34"/>
        <v>375.999999999998</v>
      </c>
      <c r="GX14" s="66">
        <v>13</v>
      </c>
      <c r="GY14" s="67">
        <v>24</v>
      </c>
      <c r="GZ14" s="67"/>
      <c r="HA14" s="63">
        <f t="shared" si="35"/>
        <v>4.320099833421409E-12</v>
      </c>
      <c r="HB14" s="66">
        <v>13</v>
      </c>
      <c r="HC14" s="67">
        <v>44</v>
      </c>
      <c r="HD14" s="67"/>
      <c r="HE14" s="63">
        <f>(TIME(HB14,HC14,HD14)-TIME(GX14,GY14,GZ14))*86400-1200</f>
        <v>-4.320099833421409E-12</v>
      </c>
      <c r="HF14" s="66">
        <v>13</v>
      </c>
      <c r="HG14" s="67">
        <v>59</v>
      </c>
      <c r="HH14" s="67"/>
      <c r="HI14" s="63">
        <v>0</v>
      </c>
    </row>
    <row r="15" spans="1:217" ht="25.5">
      <c r="A15" s="104"/>
      <c r="B15" s="41">
        <v>6</v>
      </c>
      <c r="C15" s="134">
        <f t="shared" si="32"/>
        <v>2973.0000000000264</v>
      </c>
      <c r="D15" s="80">
        <v>52</v>
      </c>
      <c r="E15" s="3" t="s">
        <v>103</v>
      </c>
      <c r="F15" s="3">
        <v>9</v>
      </c>
      <c r="G15" s="2" t="s">
        <v>129</v>
      </c>
      <c r="H15" s="49" t="s">
        <v>130</v>
      </c>
      <c r="I15" s="46" t="s">
        <v>147</v>
      </c>
      <c r="J15" s="66">
        <v>10</v>
      </c>
      <c r="K15" s="67">
        <v>52</v>
      </c>
      <c r="L15" s="67"/>
      <c r="M15" s="68">
        <v>0</v>
      </c>
      <c r="N15" s="66">
        <v>11</v>
      </c>
      <c r="O15" s="67">
        <v>10</v>
      </c>
      <c r="P15" s="67"/>
      <c r="Q15" s="63">
        <f t="shared" si="0"/>
        <v>-3.865352482534945E-12</v>
      </c>
      <c r="R15" s="66">
        <v>11</v>
      </c>
      <c r="S15" s="67">
        <v>30</v>
      </c>
      <c r="T15" s="67"/>
      <c r="U15" s="63">
        <f t="shared" si="1"/>
        <v>5.229594535194337E-12</v>
      </c>
      <c r="V15" s="66">
        <v>11</v>
      </c>
      <c r="W15" s="67">
        <v>48</v>
      </c>
      <c r="X15" s="67"/>
      <c r="Y15" s="63">
        <f t="shared" si="2"/>
        <v>0</v>
      </c>
      <c r="Z15" s="66">
        <v>11</v>
      </c>
      <c r="AA15" s="67">
        <v>51</v>
      </c>
      <c r="AB15" s="67"/>
      <c r="AC15" s="67">
        <v>11</v>
      </c>
      <c r="AD15" s="67">
        <v>55</v>
      </c>
      <c r="AE15" s="67">
        <v>28</v>
      </c>
      <c r="AF15" s="67"/>
      <c r="AG15" s="68">
        <f t="shared" si="3"/>
        <v>268.0000000000051</v>
      </c>
      <c r="AH15" s="66">
        <v>12</v>
      </c>
      <c r="AI15" s="67">
        <v>36</v>
      </c>
      <c r="AJ15" s="67"/>
      <c r="AK15" s="63">
        <f t="shared" si="4"/>
        <v>5.002220859751105E-12</v>
      </c>
      <c r="AL15" s="66">
        <v>12</v>
      </c>
      <c r="AM15" s="67">
        <v>39</v>
      </c>
      <c r="AN15" s="67"/>
      <c r="AO15" s="67">
        <v>12</v>
      </c>
      <c r="AP15" s="67">
        <v>43</v>
      </c>
      <c r="AQ15" s="67">
        <v>38</v>
      </c>
      <c r="AR15" s="67"/>
      <c r="AS15" s="68">
        <f t="shared" si="5"/>
        <v>277.9999999999987</v>
      </c>
      <c r="AT15" s="66">
        <v>13</v>
      </c>
      <c r="AU15" s="67">
        <v>6</v>
      </c>
      <c r="AV15" s="67"/>
      <c r="AW15" s="63">
        <f t="shared" si="6"/>
        <v>-5.6843418860808015E-12</v>
      </c>
      <c r="AX15" s="66">
        <v>13</v>
      </c>
      <c r="AY15" s="67">
        <v>13</v>
      </c>
      <c r="AZ15" s="67"/>
      <c r="BA15" s="67">
        <v>13</v>
      </c>
      <c r="BB15" s="67">
        <v>15</v>
      </c>
      <c r="BC15" s="67">
        <v>51</v>
      </c>
      <c r="BD15" s="67"/>
      <c r="BE15" s="68">
        <f t="shared" si="7"/>
        <v>170.99999999999795</v>
      </c>
      <c r="BF15" s="66">
        <v>13</v>
      </c>
      <c r="BG15" s="67">
        <v>22</v>
      </c>
      <c r="BH15" s="67"/>
      <c r="BI15" s="63">
        <f t="shared" si="8"/>
        <v>-1.9326762412674725E-12</v>
      </c>
      <c r="BJ15" s="66">
        <v>13</v>
      </c>
      <c r="BK15" s="67">
        <v>32</v>
      </c>
      <c r="BL15" s="67"/>
      <c r="BM15" s="63">
        <f t="shared" si="9"/>
        <v>-2.1600499167107046E-12</v>
      </c>
      <c r="BN15" s="66">
        <v>13</v>
      </c>
      <c r="BO15" s="67">
        <v>42</v>
      </c>
      <c r="BP15" s="67"/>
      <c r="BQ15" s="63">
        <f t="shared" si="10"/>
        <v>-2.1600499167107046E-12</v>
      </c>
      <c r="BR15" s="66">
        <v>13</v>
      </c>
      <c r="BS15" s="67">
        <v>45</v>
      </c>
      <c r="BT15" s="67"/>
      <c r="BU15" s="67">
        <v>13</v>
      </c>
      <c r="BV15" s="67">
        <v>47</v>
      </c>
      <c r="BW15" s="67">
        <v>15</v>
      </c>
      <c r="BX15" s="67"/>
      <c r="BY15" s="68">
        <f t="shared" si="11"/>
        <v>135.00000000000193</v>
      </c>
      <c r="BZ15" s="66">
        <v>14</v>
      </c>
      <c r="CA15" s="67">
        <v>3</v>
      </c>
      <c r="CB15" s="67"/>
      <c r="CC15" s="63">
        <f t="shared" si="12"/>
        <v>5.6843418860808015E-12</v>
      </c>
      <c r="CD15" s="66">
        <v>14</v>
      </c>
      <c r="CE15" s="67">
        <v>6</v>
      </c>
      <c r="CF15" s="67"/>
      <c r="CG15" s="67">
        <v>14</v>
      </c>
      <c r="CH15" s="67">
        <v>8</v>
      </c>
      <c r="CI15" s="67">
        <v>56</v>
      </c>
      <c r="CJ15" s="67"/>
      <c r="CK15" s="68">
        <f t="shared" si="13"/>
        <v>176.00000000000193</v>
      </c>
      <c r="CL15" s="66">
        <v>14</v>
      </c>
      <c r="CM15" s="67">
        <v>24</v>
      </c>
      <c r="CN15" s="67"/>
      <c r="CO15" s="63">
        <f t="shared" si="14"/>
        <v>-3.865352482534945E-12</v>
      </c>
      <c r="CP15" s="66">
        <v>14</v>
      </c>
      <c r="CQ15" s="67">
        <v>27</v>
      </c>
      <c r="CR15" s="67"/>
      <c r="CS15" s="67">
        <v>14</v>
      </c>
      <c r="CT15" s="67">
        <v>29</v>
      </c>
      <c r="CU15" s="67">
        <v>18</v>
      </c>
      <c r="CV15" s="67"/>
      <c r="CW15" s="68">
        <f t="shared" si="15"/>
        <v>138.0000000000024</v>
      </c>
      <c r="CX15" s="66">
        <v>14</v>
      </c>
      <c r="CY15" s="67">
        <v>39</v>
      </c>
      <c r="CZ15" s="67"/>
      <c r="DA15" s="63">
        <f t="shared" si="16"/>
        <v>7.048583938740194E-12</v>
      </c>
      <c r="DB15" s="66">
        <v>15</v>
      </c>
      <c r="DC15" s="67">
        <v>24</v>
      </c>
      <c r="DD15" s="67"/>
      <c r="DE15" s="63">
        <f t="shared" si="17"/>
        <v>0</v>
      </c>
      <c r="DF15" s="66"/>
      <c r="DG15" s="67"/>
      <c r="DH15" s="67"/>
      <c r="DI15" s="63">
        <v>0</v>
      </c>
      <c r="DJ15" s="66">
        <v>9</v>
      </c>
      <c r="DK15" s="67">
        <v>14</v>
      </c>
      <c r="DL15" s="67"/>
      <c r="DM15" s="68">
        <v>0</v>
      </c>
      <c r="DN15" s="66">
        <v>9</v>
      </c>
      <c r="DO15" s="67">
        <v>34</v>
      </c>
      <c r="DP15" s="67"/>
      <c r="DQ15" s="63">
        <f t="shared" si="18"/>
        <v>0</v>
      </c>
      <c r="DR15" s="66">
        <v>9</v>
      </c>
      <c r="DS15" s="67">
        <v>54</v>
      </c>
      <c r="DT15" s="67"/>
      <c r="DU15" s="63">
        <f t="shared" si="19"/>
        <v>5.229594535194337E-12</v>
      </c>
      <c r="DV15" s="66">
        <v>10</v>
      </c>
      <c r="DW15" s="67">
        <v>0</v>
      </c>
      <c r="DX15" s="67"/>
      <c r="DY15" s="63">
        <f t="shared" si="20"/>
        <v>-1.2505552149377763E-12</v>
      </c>
      <c r="DZ15" s="66">
        <v>10</v>
      </c>
      <c r="EA15" s="67">
        <v>4</v>
      </c>
      <c r="EB15" s="67"/>
      <c r="EC15" s="67">
        <v>10</v>
      </c>
      <c r="ED15" s="67">
        <v>10</v>
      </c>
      <c r="EE15" s="67">
        <v>48</v>
      </c>
      <c r="EF15" s="67"/>
      <c r="EG15" s="68">
        <f t="shared" si="21"/>
        <v>407.99999999999665</v>
      </c>
      <c r="EH15" s="66">
        <v>10</v>
      </c>
      <c r="EI15" s="67">
        <v>49</v>
      </c>
      <c r="EJ15" s="67"/>
      <c r="EK15" s="63">
        <f t="shared" si="22"/>
        <v>0</v>
      </c>
      <c r="EL15" s="66">
        <v>10</v>
      </c>
      <c r="EM15" s="67">
        <v>52</v>
      </c>
      <c r="EN15" s="67"/>
      <c r="EO15" s="67">
        <v>10</v>
      </c>
      <c r="EP15" s="67">
        <v>58</v>
      </c>
      <c r="EQ15" s="67">
        <v>54</v>
      </c>
      <c r="ER15" s="67"/>
      <c r="ES15" s="68">
        <f t="shared" si="23"/>
        <v>414.0000000000024</v>
      </c>
      <c r="ET15" s="66">
        <v>11</v>
      </c>
      <c r="EU15" s="67">
        <v>23</v>
      </c>
      <c r="EV15" s="67"/>
      <c r="EW15" s="63">
        <f t="shared" si="24"/>
        <v>-1.8189894035458565E-12</v>
      </c>
      <c r="EX15" s="66">
        <v>11</v>
      </c>
      <c r="EY15" s="67">
        <v>33</v>
      </c>
      <c r="EZ15" s="67"/>
      <c r="FA15" s="63">
        <f t="shared" si="25"/>
        <v>2.6147972675971687E-12</v>
      </c>
      <c r="FB15" s="66">
        <v>11</v>
      </c>
      <c r="FC15" s="67">
        <v>49</v>
      </c>
      <c r="FD15" s="67"/>
      <c r="FE15" s="63">
        <f t="shared" si="31"/>
        <v>-3.410605131648481E-12</v>
      </c>
      <c r="FF15" s="66">
        <v>11</v>
      </c>
      <c r="FG15" s="67">
        <v>53</v>
      </c>
      <c r="FH15" s="67"/>
      <c r="FI15" s="67">
        <v>11</v>
      </c>
      <c r="FJ15" s="67">
        <v>54</v>
      </c>
      <c r="FK15" s="67">
        <v>50</v>
      </c>
      <c r="FL15" s="67"/>
      <c r="FM15" s="68">
        <f t="shared" si="26"/>
        <v>110.000000000006</v>
      </c>
      <c r="FN15" s="66">
        <v>12</v>
      </c>
      <c r="FO15" s="67">
        <v>15</v>
      </c>
      <c r="FP15" s="67"/>
      <c r="FQ15" s="63">
        <f t="shared" si="27"/>
        <v>0</v>
      </c>
      <c r="FR15" s="66">
        <v>12</v>
      </c>
      <c r="FS15" s="67">
        <v>19</v>
      </c>
      <c r="FT15" s="67"/>
      <c r="FU15" s="67">
        <v>12</v>
      </c>
      <c r="FV15" s="67">
        <v>25</v>
      </c>
      <c r="FW15" s="67">
        <v>17</v>
      </c>
      <c r="FX15" s="67"/>
      <c r="FY15" s="68">
        <f t="shared" si="28"/>
        <v>377.00000000000455</v>
      </c>
      <c r="FZ15" s="66">
        <v>12</v>
      </c>
      <c r="GA15" s="67">
        <v>36</v>
      </c>
      <c r="GB15" s="67"/>
      <c r="GC15" s="63">
        <f t="shared" si="29"/>
        <v>5.9117155615240335E-12</v>
      </c>
      <c r="GD15" s="66">
        <v>12</v>
      </c>
      <c r="GE15" s="67">
        <v>38</v>
      </c>
      <c r="GF15" s="67"/>
      <c r="GG15" s="67">
        <v>12</v>
      </c>
      <c r="GH15" s="67">
        <v>39</v>
      </c>
      <c r="GI15" s="67">
        <v>51</v>
      </c>
      <c r="GJ15" s="67"/>
      <c r="GK15" s="68">
        <f t="shared" si="30"/>
        <v>110.99999999999817</v>
      </c>
      <c r="GL15" s="66">
        <v>12</v>
      </c>
      <c r="GM15" s="67">
        <v>54</v>
      </c>
      <c r="GN15" s="67"/>
      <c r="GO15" s="63">
        <f t="shared" si="33"/>
        <v>-3.410605131648481E-12</v>
      </c>
      <c r="GP15" s="66">
        <v>12</v>
      </c>
      <c r="GQ15" s="67">
        <v>57</v>
      </c>
      <c r="GR15" s="67"/>
      <c r="GS15" s="67">
        <v>13</v>
      </c>
      <c r="GT15" s="67">
        <v>3</v>
      </c>
      <c r="GU15" s="67">
        <v>27</v>
      </c>
      <c r="GV15" s="67"/>
      <c r="GW15" s="68">
        <f t="shared" si="34"/>
        <v>387.00000000000296</v>
      </c>
      <c r="GX15" s="66">
        <v>13</v>
      </c>
      <c r="GY15" s="67">
        <v>22</v>
      </c>
      <c r="GZ15" s="67"/>
      <c r="HA15" s="63">
        <f t="shared" si="35"/>
        <v>4.320099833421409E-12</v>
      </c>
      <c r="HB15" s="66">
        <v>13</v>
      </c>
      <c r="HC15" s="67">
        <v>42</v>
      </c>
      <c r="HD15" s="67"/>
      <c r="HE15" s="63">
        <f>(TIME(HB15,HC15,HD15)-TIME(GX15,GY15,GZ15))*86400-1200</f>
        <v>-4.320099833421409E-12</v>
      </c>
      <c r="HF15" s="66">
        <v>13</v>
      </c>
      <c r="HG15" s="67">
        <v>58</v>
      </c>
      <c r="HH15" s="67"/>
      <c r="HI15" s="63">
        <v>0</v>
      </c>
    </row>
    <row r="16" spans="2:217" ht="25.5">
      <c r="B16" s="41">
        <v>7</v>
      </c>
      <c r="C16" s="134">
        <f t="shared" si="32"/>
        <v>3046.999999999993</v>
      </c>
      <c r="D16" s="80">
        <v>46</v>
      </c>
      <c r="E16" s="3" t="s">
        <v>112</v>
      </c>
      <c r="F16" s="3">
        <v>36</v>
      </c>
      <c r="G16" s="2" t="s">
        <v>123</v>
      </c>
      <c r="H16" s="50" t="s">
        <v>116</v>
      </c>
      <c r="I16" s="46" t="s">
        <v>146</v>
      </c>
      <c r="J16" s="66">
        <v>10</v>
      </c>
      <c r="K16" s="67">
        <v>42</v>
      </c>
      <c r="L16" s="67"/>
      <c r="M16" s="68">
        <v>0</v>
      </c>
      <c r="N16" s="66">
        <v>11</v>
      </c>
      <c r="O16" s="67">
        <v>0</v>
      </c>
      <c r="P16" s="67"/>
      <c r="Q16" s="63">
        <f t="shared" si="0"/>
        <v>0</v>
      </c>
      <c r="R16" s="66">
        <v>11</v>
      </c>
      <c r="S16" s="67">
        <v>20</v>
      </c>
      <c r="T16" s="67"/>
      <c r="U16" s="63">
        <f t="shared" si="1"/>
        <v>5.229594535194337E-12</v>
      </c>
      <c r="V16" s="66">
        <v>11</v>
      </c>
      <c r="W16" s="67">
        <v>38</v>
      </c>
      <c r="X16" s="67"/>
      <c r="Y16" s="63">
        <f t="shared" si="2"/>
        <v>-3.865352482534945E-12</v>
      </c>
      <c r="Z16" s="66">
        <v>11</v>
      </c>
      <c r="AA16" s="67">
        <v>41</v>
      </c>
      <c r="AB16" s="67"/>
      <c r="AC16" s="67">
        <v>11</v>
      </c>
      <c r="AD16" s="67">
        <v>45</v>
      </c>
      <c r="AE16" s="67">
        <v>28</v>
      </c>
      <c r="AF16" s="67"/>
      <c r="AG16" s="68">
        <f t="shared" si="3"/>
        <v>268.00000000000034</v>
      </c>
      <c r="AH16" s="66">
        <v>12</v>
      </c>
      <c r="AI16" s="67">
        <v>26</v>
      </c>
      <c r="AJ16" s="67"/>
      <c r="AK16" s="63">
        <f t="shared" si="4"/>
        <v>5.002220859751105E-12</v>
      </c>
      <c r="AL16" s="66">
        <v>12</v>
      </c>
      <c r="AM16" s="67">
        <v>29</v>
      </c>
      <c r="AN16" s="67"/>
      <c r="AO16" s="67">
        <v>12</v>
      </c>
      <c r="AP16" s="67">
        <v>33</v>
      </c>
      <c r="AQ16" s="67">
        <v>45</v>
      </c>
      <c r="AR16" s="67"/>
      <c r="AS16" s="73">
        <f t="shared" si="5"/>
        <v>285.0000000000062</v>
      </c>
      <c r="AT16" s="66">
        <v>12</v>
      </c>
      <c r="AU16" s="67">
        <v>56</v>
      </c>
      <c r="AV16" s="67"/>
      <c r="AW16" s="63">
        <f t="shared" si="6"/>
        <v>3.865352482534945E-12</v>
      </c>
      <c r="AX16" s="66">
        <v>13</v>
      </c>
      <c r="AY16" s="67">
        <v>3</v>
      </c>
      <c r="AZ16" s="67"/>
      <c r="BA16" s="81">
        <v>13</v>
      </c>
      <c r="BB16" s="81">
        <v>5</v>
      </c>
      <c r="BC16" s="81">
        <v>48</v>
      </c>
      <c r="BD16" s="67"/>
      <c r="BE16" s="68">
        <f t="shared" si="7"/>
        <v>167.9999999999879</v>
      </c>
      <c r="BF16" s="66">
        <v>13</v>
      </c>
      <c r="BG16" s="67">
        <v>12</v>
      </c>
      <c r="BH16" s="67"/>
      <c r="BI16" s="63">
        <f t="shared" si="8"/>
        <v>-1.1482370609883219E-11</v>
      </c>
      <c r="BJ16" s="66">
        <v>13</v>
      </c>
      <c r="BK16" s="67">
        <v>22</v>
      </c>
      <c r="BL16" s="67"/>
      <c r="BM16" s="63">
        <f t="shared" si="9"/>
        <v>7.503331289626658E-12</v>
      </c>
      <c r="BN16" s="66">
        <v>13</v>
      </c>
      <c r="BO16" s="67">
        <v>32</v>
      </c>
      <c r="BP16" s="67"/>
      <c r="BQ16" s="63">
        <f t="shared" si="10"/>
        <v>-2.1600499167107046E-12</v>
      </c>
      <c r="BR16" s="66">
        <v>13</v>
      </c>
      <c r="BS16" s="67">
        <v>35</v>
      </c>
      <c r="BT16" s="67"/>
      <c r="BU16" s="67">
        <v>13</v>
      </c>
      <c r="BV16" s="67">
        <v>37</v>
      </c>
      <c r="BW16" s="67">
        <v>52</v>
      </c>
      <c r="BX16" s="67"/>
      <c r="BY16" s="68">
        <f t="shared" si="11"/>
        <v>171.9999999999949</v>
      </c>
      <c r="BZ16" s="66">
        <v>13</v>
      </c>
      <c r="CA16" s="67">
        <v>53</v>
      </c>
      <c r="CB16" s="67"/>
      <c r="CC16" s="63">
        <f t="shared" si="12"/>
        <v>-3.865352482534945E-12</v>
      </c>
      <c r="CD16" s="66">
        <v>13</v>
      </c>
      <c r="CE16" s="67">
        <v>56</v>
      </c>
      <c r="CF16" s="67"/>
      <c r="CG16" s="67">
        <v>13</v>
      </c>
      <c r="CH16" s="67">
        <v>59</v>
      </c>
      <c r="CI16" s="67">
        <v>2</v>
      </c>
      <c r="CJ16" s="67"/>
      <c r="CK16" s="68">
        <f t="shared" si="13"/>
        <v>181.9999999999933</v>
      </c>
      <c r="CL16" s="66">
        <v>14</v>
      </c>
      <c r="CM16" s="67">
        <v>14</v>
      </c>
      <c r="CN16" s="67"/>
      <c r="CO16" s="63">
        <f t="shared" si="14"/>
        <v>-3.865352482534945E-12</v>
      </c>
      <c r="CP16" s="66">
        <v>14</v>
      </c>
      <c r="CQ16" s="67">
        <v>17</v>
      </c>
      <c r="CR16" s="67"/>
      <c r="CS16" s="67">
        <v>14</v>
      </c>
      <c r="CT16" s="67">
        <v>19</v>
      </c>
      <c r="CU16" s="67">
        <v>25</v>
      </c>
      <c r="CV16" s="67"/>
      <c r="CW16" s="68">
        <f t="shared" si="15"/>
        <v>145.00000000000028</v>
      </c>
      <c r="CX16" s="66">
        <v>14</v>
      </c>
      <c r="CY16" s="67">
        <v>29</v>
      </c>
      <c r="CZ16" s="67"/>
      <c r="DA16" s="63">
        <f t="shared" si="16"/>
        <v>-2.5011104298755527E-12</v>
      </c>
      <c r="DB16" s="66">
        <v>15</v>
      </c>
      <c r="DC16" s="67">
        <v>14</v>
      </c>
      <c r="DD16" s="67"/>
      <c r="DE16" s="63">
        <f t="shared" si="17"/>
        <v>0</v>
      </c>
      <c r="DF16" s="66"/>
      <c r="DG16" s="67"/>
      <c r="DH16" s="67"/>
      <c r="DI16" s="63">
        <v>0</v>
      </c>
      <c r="DJ16" s="66">
        <v>9</v>
      </c>
      <c r="DK16" s="67">
        <v>22</v>
      </c>
      <c r="DL16" s="67"/>
      <c r="DM16" s="68">
        <v>0</v>
      </c>
      <c r="DN16" s="66">
        <v>9</v>
      </c>
      <c r="DO16" s="67">
        <v>42</v>
      </c>
      <c r="DP16" s="67"/>
      <c r="DQ16" s="63">
        <f t="shared" si="18"/>
        <v>-4.320099833421409E-12</v>
      </c>
      <c r="DR16" s="66">
        <v>10</v>
      </c>
      <c r="DS16" s="67">
        <v>2</v>
      </c>
      <c r="DT16" s="67"/>
      <c r="DU16" s="63">
        <f t="shared" si="19"/>
        <v>5.229594535194337E-12</v>
      </c>
      <c r="DV16" s="66">
        <v>10</v>
      </c>
      <c r="DW16" s="67">
        <v>8</v>
      </c>
      <c r="DX16" s="67"/>
      <c r="DY16" s="63">
        <f t="shared" si="20"/>
        <v>-1.2505552149377763E-12</v>
      </c>
      <c r="DZ16" s="66">
        <v>10</v>
      </c>
      <c r="EA16" s="67">
        <v>12</v>
      </c>
      <c r="EB16" s="67"/>
      <c r="EC16" s="67">
        <v>10</v>
      </c>
      <c r="ED16" s="67">
        <v>18</v>
      </c>
      <c r="EE16" s="67">
        <v>51</v>
      </c>
      <c r="EF16" s="67"/>
      <c r="EG16" s="68">
        <f t="shared" si="21"/>
        <v>411.0000000000019</v>
      </c>
      <c r="EH16" s="66">
        <v>10</v>
      </c>
      <c r="EI16" s="67">
        <v>57</v>
      </c>
      <c r="EJ16" s="67"/>
      <c r="EK16" s="63">
        <f t="shared" si="22"/>
        <v>0</v>
      </c>
      <c r="EL16" s="66">
        <v>11</v>
      </c>
      <c r="EM16" s="67">
        <v>0</v>
      </c>
      <c r="EN16" s="67"/>
      <c r="EO16" s="67">
        <v>11</v>
      </c>
      <c r="EP16" s="67">
        <v>6</v>
      </c>
      <c r="EQ16" s="67">
        <v>58</v>
      </c>
      <c r="ER16" s="67"/>
      <c r="ES16" s="68">
        <f t="shared" si="23"/>
        <v>418.0000000000046</v>
      </c>
      <c r="ET16" s="66">
        <v>11</v>
      </c>
      <c r="EU16" s="67">
        <v>31</v>
      </c>
      <c r="EV16" s="67"/>
      <c r="EW16" s="63">
        <f t="shared" si="24"/>
        <v>2.9558577807620168E-12</v>
      </c>
      <c r="EX16" s="66">
        <v>11</v>
      </c>
      <c r="EY16" s="67">
        <v>41</v>
      </c>
      <c r="EZ16" s="67"/>
      <c r="FA16" s="63">
        <f t="shared" si="25"/>
        <v>-2.1600499167107046E-12</v>
      </c>
      <c r="FB16" s="66">
        <v>11</v>
      </c>
      <c r="FC16" s="67">
        <v>57</v>
      </c>
      <c r="FD16" s="67"/>
      <c r="FE16" s="63">
        <f t="shared" si="31"/>
        <v>-3.410605131648481E-12</v>
      </c>
      <c r="FF16" s="66">
        <v>12</v>
      </c>
      <c r="FG16" s="67">
        <v>1</v>
      </c>
      <c r="FH16" s="67"/>
      <c r="FI16" s="67">
        <v>12</v>
      </c>
      <c r="FJ16" s="67">
        <v>2</v>
      </c>
      <c r="FK16" s="67">
        <v>56</v>
      </c>
      <c r="FL16" s="67"/>
      <c r="FM16" s="68">
        <f t="shared" si="26"/>
        <v>116.00000000000215</v>
      </c>
      <c r="FN16" s="66">
        <v>12</v>
      </c>
      <c r="FO16" s="67">
        <v>23</v>
      </c>
      <c r="FP16" s="67"/>
      <c r="FQ16" s="63">
        <f t="shared" si="27"/>
        <v>-4.774847184307873E-12</v>
      </c>
      <c r="FR16" s="69">
        <v>12</v>
      </c>
      <c r="FS16" s="81">
        <v>27</v>
      </c>
      <c r="FT16" s="67"/>
      <c r="FU16" s="67">
        <v>12</v>
      </c>
      <c r="FV16" s="67">
        <v>33</v>
      </c>
      <c r="FW16" s="67">
        <v>21</v>
      </c>
      <c r="FX16" s="67"/>
      <c r="FY16" s="68">
        <f t="shared" si="28"/>
        <v>381.0000000000116</v>
      </c>
      <c r="FZ16" s="66">
        <v>12</v>
      </c>
      <c r="GA16" s="67">
        <v>44</v>
      </c>
      <c r="GB16" s="67"/>
      <c r="GC16" s="63">
        <f t="shared" si="29"/>
        <v>5.9117155615240335E-12</v>
      </c>
      <c r="GD16" s="66">
        <v>12</v>
      </c>
      <c r="GE16" s="67">
        <v>48</v>
      </c>
      <c r="GF16" s="67"/>
      <c r="GG16" s="67">
        <v>12</v>
      </c>
      <c r="GH16" s="67">
        <v>49</v>
      </c>
      <c r="GI16" s="67">
        <v>56</v>
      </c>
      <c r="GJ16" s="67"/>
      <c r="GK16" s="68">
        <f t="shared" si="30"/>
        <v>116.00000000000215</v>
      </c>
      <c r="GL16" s="66">
        <v>13</v>
      </c>
      <c r="GM16" s="67">
        <v>4</v>
      </c>
      <c r="GN16" s="67"/>
      <c r="GO16" s="63">
        <f t="shared" si="33"/>
        <v>-3.410605131648481E-12</v>
      </c>
      <c r="GP16" s="66">
        <v>13</v>
      </c>
      <c r="GQ16" s="67">
        <v>7</v>
      </c>
      <c r="GR16" s="67"/>
      <c r="GS16" s="67">
        <v>13</v>
      </c>
      <c r="GT16" s="67">
        <v>13</v>
      </c>
      <c r="GU16" s="67">
        <v>25</v>
      </c>
      <c r="GV16" s="67"/>
      <c r="GW16" s="68">
        <f t="shared" si="34"/>
        <v>384.99999999999943</v>
      </c>
      <c r="GX16" s="66">
        <v>13</v>
      </c>
      <c r="GY16" s="67">
        <v>32</v>
      </c>
      <c r="GZ16" s="67"/>
      <c r="HA16" s="63">
        <f t="shared" si="35"/>
        <v>-5.229594535194337E-12</v>
      </c>
      <c r="HB16" s="66">
        <v>13</v>
      </c>
      <c r="HC16" s="67">
        <v>52</v>
      </c>
      <c r="HD16" s="67"/>
      <c r="HE16" s="63">
        <f>(TIME(HB16,HC16,HD16)-TIME(GX16,GY16,GZ16))*86400-1200</f>
        <v>5.229594535194337E-12</v>
      </c>
      <c r="HF16" s="66">
        <v>14</v>
      </c>
      <c r="HG16" s="67">
        <v>7</v>
      </c>
      <c r="HH16" s="67"/>
      <c r="HI16" s="63">
        <v>0</v>
      </c>
    </row>
    <row r="17" spans="1:217" ht="25.5">
      <c r="A17" s="104"/>
      <c r="B17" s="41">
        <v>8</v>
      </c>
      <c r="C17" s="134">
        <f t="shared" si="32"/>
        <v>3388.9999999999873</v>
      </c>
      <c r="D17" s="80">
        <v>40</v>
      </c>
      <c r="E17" s="3" t="s">
        <v>112</v>
      </c>
      <c r="F17" s="3">
        <v>6</v>
      </c>
      <c r="G17" s="2" t="s">
        <v>115</v>
      </c>
      <c r="H17" s="50" t="s">
        <v>116</v>
      </c>
      <c r="I17" s="46" t="s">
        <v>154</v>
      </c>
      <c r="J17" s="66">
        <v>10</v>
      </c>
      <c r="K17" s="67">
        <v>44</v>
      </c>
      <c r="L17" s="67"/>
      <c r="M17" s="68">
        <v>0</v>
      </c>
      <c r="N17" s="66">
        <v>11</v>
      </c>
      <c r="O17" s="67">
        <v>2</v>
      </c>
      <c r="P17" s="67"/>
      <c r="Q17" s="63">
        <f t="shared" si="0"/>
        <v>0</v>
      </c>
      <c r="R17" s="66">
        <v>11</v>
      </c>
      <c r="S17" s="67">
        <v>22</v>
      </c>
      <c r="T17" s="67"/>
      <c r="U17" s="63">
        <f t="shared" si="1"/>
        <v>5.229594535194337E-12</v>
      </c>
      <c r="V17" s="66">
        <v>11</v>
      </c>
      <c r="W17" s="67">
        <v>40</v>
      </c>
      <c r="X17" s="67"/>
      <c r="Y17" s="63">
        <f t="shared" si="2"/>
        <v>-3.865352482534945E-12</v>
      </c>
      <c r="Z17" s="66">
        <v>11</v>
      </c>
      <c r="AA17" s="67">
        <v>43</v>
      </c>
      <c r="AB17" s="67"/>
      <c r="AC17" s="67">
        <v>11</v>
      </c>
      <c r="AD17" s="67">
        <v>47</v>
      </c>
      <c r="AE17" s="67">
        <v>11</v>
      </c>
      <c r="AF17" s="67"/>
      <c r="AG17" s="68">
        <f t="shared" si="3"/>
        <v>250.99999999999926</v>
      </c>
      <c r="AH17" s="66">
        <v>12</v>
      </c>
      <c r="AI17" s="67">
        <v>28</v>
      </c>
      <c r="AJ17" s="67"/>
      <c r="AK17" s="63">
        <f t="shared" si="4"/>
        <v>5.002220859751105E-12</v>
      </c>
      <c r="AL17" s="66">
        <v>12</v>
      </c>
      <c r="AM17" s="67">
        <v>31</v>
      </c>
      <c r="AN17" s="67"/>
      <c r="AO17" s="67">
        <v>12</v>
      </c>
      <c r="AP17" s="67">
        <v>35</v>
      </c>
      <c r="AQ17" s="67">
        <v>22</v>
      </c>
      <c r="AR17" s="67"/>
      <c r="AS17" s="68">
        <f t="shared" si="5"/>
        <v>261.9999999999994</v>
      </c>
      <c r="AT17" s="66">
        <v>12</v>
      </c>
      <c r="AU17" s="67">
        <v>58</v>
      </c>
      <c r="AV17" s="67"/>
      <c r="AW17" s="63">
        <f t="shared" si="6"/>
        <v>-5.6843418860808015E-12</v>
      </c>
      <c r="AX17" s="66">
        <v>13</v>
      </c>
      <c r="AY17" s="67">
        <v>5</v>
      </c>
      <c r="AZ17" s="67"/>
      <c r="BA17" s="81">
        <v>13</v>
      </c>
      <c r="BB17" s="81">
        <v>7</v>
      </c>
      <c r="BC17" s="81">
        <v>39</v>
      </c>
      <c r="BD17" s="67"/>
      <c r="BE17" s="68">
        <f t="shared" si="7"/>
        <v>158.99999999999608</v>
      </c>
      <c r="BF17" s="66">
        <v>13</v>
      </c>
      <c r="BG17" s="67">
        <v>14</v>
      </c>
      <c r="BH17" s="67"/>
      <c r="BI17" s="63">
        <f t="shared" si="8"/>
        <v>-1.1482370609883219E-11</v>
      </c>
      <c r="BJ17" s="66">
        <v>13</v>
      </c>
      <c r="BK17" s="67">
        <v>24</v>
      </c>
      <c r="BL17" s="67"/>
      <c r="BM17" s="63">
        <f t="shared" si="9"/>
        <v>7.503331289626658E-12</v>
      </c>
      <c r="BN17" s="66">
        <v>13</v>
      </c>
      <c r="BO17" s="67">
        <v>34</v>
      </c>
      <c r="BP17" s="67"/>
      <c r="BQ17" s="63">
        <f t="shared" si="10"/>
        <v>-2.1600499167107046E-12</v>
      </c>
      <c r="BR17" s="66">
        <v>13</v>
      </c>
      <c r="BS17" s="67">
        <v>37</v>
      </c>
      <c r="BT17" s="67"/>
      <c r="BU17" s="67">
        <v>13</v>
      </c>
      <c r="BV17" s="67">
        <v>39</v>
      </c>
      <c r="BW17" s="67">
        <v>7</v>
      </c>
      <c r="BX17" s="67"/>
      <c r="BY17" s="68">
        <f t="shared" si="11"/>
        <v>126.99999999999747</v>
      </c>
      <c r="BZ17" s="66">
        <v>13</v>
      </c>
      <c r="CA17" s="67">
        <v>55</v>
      </c>
      <c r="CB17" s="67"/>
      <c r="CC17" s="63">
        <f t="shared" si="12"/>
        <v>-3.865352482534945E-12</v>
      </c>
      <c r="CD17" s="66">
        <v>13</v>
      </c>
      <c r="CE17" s="67">
        <v>58</v>
      </c>
      <c r="CF17" s="67"/>
      <c r="CG17" s="67">
        <v>14</v>
      </c>
      <c r="CH17" s="67">
        <v>0</v>
      </c>
      <c r="CI17" s="67">
        <v>43</v>
      </c>
      <c r="CJ17" s="67"/>
      <c r="CK17" s="68">
        <f t="shared" si="13"/>
        <v>162.99999999999352</v>
      </c>
      <c r="CL17" s="66">
        <v>14</v>
      </c>
      <c r="CM17" s="67">
        <v>16</v>
      </c>
      <c r="CN17" s="67"/>
      <c r="CO17" s="63">
        <f t="shared" si="14"/>
        <v>-3.865352482534945E-12</v>
      </c>
      <c r="CP17" s="66">
        <v>14</v>
      </c>
      <c r="CQ17" s="67">
        <v>19</v>
      </c>
      <c r="CR17" s="67"/>
      <c r="CS17" s="67">
        <v>14</v>
      </c>
      <c r="CT17" s="67">
        <v>21</v>
      </c>
      <c r="CU17" s="67">
        <v>12</v>
      </c>
      <c r="CV17" s="67"/>
      <c r="CW17" s="68">
        <f t="shared" si="15"/>
        <v>132.00000000000145</v>
      </c>
      <c r="CX17" s="66">
        <v>14</v>
      </c>
      <c r="CY17" s="67">
        <v>31</v>
      </c>
      <c r="CZ17" s="67"/>
      <c r="DA17" s="63">
        <f t="shared" si="16"/>
        <v>7.048583938740194E-12</v>
      </c>
      <c r="DB17" s="66">
        <v>15</v>
      </c>
      <c r="DC17" s="67">
        <v>16</v>
      </c>
      <c r="DD17" s="67"/>
      <c r="DE17" s="63">
        <f t="shared" si="17"/>
        <v>0</v>
      </c>
      <c r="DF17" s="66"/>
      <c r="DG17" s="67"/>
      <c r="DH17" s="67"/>
      <c r="DI17" s="63">
        <v>0</v>
      </c>
      <c r="DJ17" s="66">
        <v>9</v>
      </c>
      <c r="DK17" s="67">
        <v>8</v>
      </c>
      <c r="DL17" s="67"/>
      <c r="DM17" s="68">
        <v>0</v>
      </c>
      <c r="DN17" s="66">
        <v>9</v>
      </c>
      <c r="DO17" s="67">
        <v>28</v>
      </c>
      <c r="DP17" s="67"/>
      <c r="DQ17" s="63">
        <f t="shared" si="18"/>
        <v>0</v>
      </c>
      <c r="DR17" s="66">
        <v>9</v>
      </c>
      <c r="DS17" s="67">
        <v>48</v>
      </c>
      <c r="DT17" s="67"/>
      <c r="DU17" s="63">
        <f t="shared" si="19"/>
        <v>5.229594535194337E-12</v>
      </c>
      <c r="DV17" s="66">
        <v>9</v>
      </c>
      <c r="DW17" s="67">
        <v>54</v>
      </c>
      <c r="DX17" s="67"/>
      <c r="DY17" s="63">
        <f t="shared" si="20"/>
        <v>-1.2505552149377763E-12</v>
      </c>
      <c r="DZ17" s="66">
        <v>9</v>
      </c>
      <c r="EA17" s="67">
        <v>58</v>
      </c>
      <c r="EB17" s="67"/>
      <c r="EC17" s="67">
        <v>10</v>
      </c>
      <c r="ED17" s="67">
        <v>4</v>
      </c>
      <c r="EE17" s="67">
        <v>30</v>
      </c>
      <c r="EF17" s="67"/>
      <c r="EG17" s="68">
        <f t="shared" si="21"/>
        <v>389.9999999999938</v>
      </c>
      <c r="EH17" s="66">
        <v>10</v>
      </c>
      <c r="EI17" s="67">
        <v>43</v>
      </c>
      <c r="EJ17" s="67"/>
      <c r="EK17" s="63">
        <f t="shared" si="22"/>
        <v>0</v>
      </c>
      <c r="EL17" s="66">
        <v>10</v>
      </c>
      <c r="EM17" s="67">
        <v>46</v>
      </c>
      <c r="EN17" s="67"/>
      <c r="EO17" s="67">
        <v>10</v>
      </c>
      <c r="EP17" s="67">
        <v>52</v>
      </c>
      <c r="EQ17" s="67">
        <v>38</v>
      </c>
      <c r="ER17" s="67"/>
      <c r="ES17" s="68">
        <f t="shared" si="23"/>
        <v>397.9999999999983</v>
      </c>
      <c r="ET17" s="66">
        <v>11</v>
      </c>
      <c r="EU17" s="67">
        <v>17</v>
      </c>
      <c r="EV17" s="67"/>
      <c r="EW17" s="63">
        <f t="shared" si="24"/>
        <v>-1.8189894035458565E-12</v>
      </c>
      <c r="EX17" s="66">
        <v>11</v>
      </c>
      <c r="EY17" s="67">
        <v>27</v>
      </c>
      <c r="EZ17" s="67"/>
      <c r="FA17" s="63">
        <f t="shared" si="25"/>
        <v>-2.1600499167107046E-12</v>
      </c>
      <c r="FB17" s="66">
        <v>11</v>
      </c>
      <c r="FC17" s="67">
        <v>43</v>
      </c>
      <c r="FD17" s="67"/>
      <c r="FE17" s="63">
        <f t="shared" si="31"/>
        <v>1.3642420526593924E-12</v>
      </c>
      <c r="FF17" s="66">
        <v>11</v>
      </c>
      <c r="FG17" s="67">
        <v>49</v>
      </c>
      <c r="FH17" s="67"/>
      <c r="FI17" s="67">
        <v>11</v>
      </c>
      <c r="FJ17" s="67">
        <v>50</v>
      </c>
      <c r="FK17" s="67">
        <v>46</v>
      </c>
      <c r="FL17" s="67"/>
      <c r="FM17" s="68">
        <f t="shared" si="26"/>
        <v>106.00000000000378</v>
      </c>
      <c r="FN17" s="66">
        <v>12</v>
      </c>
      <c r="FO17" s="67">
        <v>11</v>
      </c>
      <c r="FP17" s="67"/>
      <c r="FQ17" s="63">
        <f t="shared" si="27"/>
        <v>0</v>
      </c>
      <c r="FR17" s="66">
        <v>12</v>
      </c>
      <c r="FS17" s="67">
        <v>14</v>
      </c>
      <c r="FT17" s="67"/>
      <c r="FU17" s="67">
        <v>12</v>
      </c>
      <c r="FV17" s="67">
        <v>20</v>
      </c>
      <c r="FW17" s="67">
        <v>10</v>
      </c>
      <c r="FX17" s="67"/>
      <c r="FY17" s="68">
        <f t="shared" si="28"/>
        <v>369.9999999999971</v>
      </c>
      <c r="FZ17" s="66">
        <v>12</v>
      </c>
      <c r="GA17" s="67">
        <v>31</v>
      </c>
      <c r="GB17" s="67"/>
      <c r="GC17" s="63">
        <f t="shared" si="29"/>
        <v>5.9117155615240335E-12</v>
      </c>
      <c r="GD17" s="66">
        <v>12</v>
      </c>
      <c r="GE17" s="67">
        <v>34</v>
      </c>
      <c r="GF17" s="67"/>
      <c r="GG17" s="67">
        <v>12</v>
      </c>
      <c r="GH17" s="67">
        <v>35</v>
      </c>
      <c r="GI17" s="67">
        <v>46</v>
      </c>
      <c r="GJ17" s="67"/>
      <c r="GK17" s="68">
        <f t="shared" si="30"/>
        <v>106.00000000000378</v>
      </c>
      <c r="GL17" s="66">
        <v>12</v>
      </c>
      <c r="GM17" s="67">
        <v>50</v>
      </c>
      <c r="GN17" s="67"/>
      <c r="GO17" s="63">
        <f t="shared" si="33"/>
        <v>-3.410605131648481E-12</v>
      </c>
      <c r="GP17" s="66">
        <v>12</v>
      </c>
      <c r="GQ17" s="67">
        <v>52</v>
      </c>
      <c r="GR17" s="67"/>
      <c r="GS17" s="67">
        <v>12</v>
      </c>
      <c r="GT17" s="67">
        <v>58</v>
      </c>
      <c r="GU17" s="67">
        <v>15</v>
      </c>
      <c r="GV17" s="67"/>
      <c r="GW17" s="68">
        <f t="shared" si="34"/>
        <v>375.0000000000011</v>
      </c>
      <c r="GX17" s="66">
        <v>13</v>
      </c>
      <c r="GY17" s="67">
        <v>17</v>
      </c>
      <c r="GZ17" s="67"/>
      <c r="HA17" s="63">
        <f t="shared" si="35"/>
        <v>4.320099833421409E-12</v>
      </c>
      <c r="HB17" s="66">
        <v>13</v>
      </c>
      <c r="HC17" s="67">
        <v>28</v>
      </c>
      <c r="HD17" s="67"/>
      <c r="HE17" s="100">
        <v>540</v>
      </c>
      <c r="HF17" s="66">
        <v>13</v>
      </c>
      <c r="HG17" s="67">
        <v>49</v>
      </c>
      <c r="HH17" s="67"/>
      <c r="HI17" s="63">
        <v>10</v>
      </c>
    </row>
    <row r="18" spans="2:217" ht="25.5">
      <c r="B18" s="41">
        <v>9</v>
      </c>
      <c r="C18" s="134">
        <f t="shared" si="32"/>
        <v>3999.0000000000045</v>
      </c>
      <c r="D18" s="80">
        <v>34</v>
      </c>
      <c r="E18" s="3" t="s">
        <v>112</v>
      </c>
      <c r="F18" s="3">
        <v>7</v>
      </c>
      <c r="G18" s="2" t="s">
        <v>139</v>
      </c>
      <c r="H18" s="50" t="s">
        <v>114</v>
      </c>
      <c r="I18" s="46" t="s">
        <v>152</v>
      </c>
      <c r="J18" s="66">
        <v>10</v>
      </c>
      <c r="K18" s="67">
        <v>50</v>
      </c>
      <c r="L18" s="67"/>
      <c r="M18" s="68">
        <v>0</v>
      </c>
      <c r="N18" s="66">
        <v>11</v>
      </c>
      <c r="O18" s="67">
        <v>8</v>
      </c>
      <c r="P18" s="67"/>
      <c r="Q18" s="63">
        <f t="shared" si="0"/>
        <v>-3.865352482534945E-12</v>
      </c>
      <c r="R18" s="66">
        <v>11</v>
      </c>
      <c r="S18" s="67">
        <v>28</v>
      </c>
      <c r="T18" s="67"/>
      <c r="U18" s="63">
        <f t="shared" si="1"/>
        <v>5.229594535194337E-12</v>
      </c>
      <c r="V18" s="66">
        <v>11</v>
      </c>
      <c r="W18" s="67">
        <v>46</v>
      </c>
      <c r="X18" s="67"/>
      <c r="Y18" s="63">
        <f t="shared" si="2"/>
        <v>0</v>
      </c>
      <c r="Z18" s="66">
        <v>11</v>
      </c>
      <c r="AA18" s="67">
        <v>49</v>
      </c>
      <c r="AB18" s="67"/>
      <c r="AC18" s="67">
        <v>11</v>
      </c>
      <c r="AD18" s="67">
        <v>53</v>
      </c>
      <c r="AE18" s="67">
        <v>47</v>
      </c>
      <c r="AF18" s="67"/>
      <c r="AG18" s="68">
        <f t="shared" si="3"/>
        <v>287.0000000000049</v>
      </c>
      <c r="AH18" s="66">
        <v>12</v>
      </c>
      <c r="AI18" s="67">
        <v>34</v>
      </c>
      <c r="AJ18" s="67"/>
      <c r="AK18" s="63">
        <f t="shared" si="4"/>
        <v>5.002220859751105E-12</v>
      </c>
      <c r="AL18" s="66">
        <v>12</v>
      </c>
      <c r="AM18" s="67">
        <v>37</v>
      </c>
      <c r="AN18" s="67"/>
      <c r="AO18" s="67">
        <v>12</v>
      </c>
      <c r="AP18" s="67">
        <v>41</v>
      </c>
      <c r="AQ18" s="67">
        <v>37</v>
      </c>
      <c r="AR18" s="67"/>
      <c r="AS18" s="68">
        <f t="shared" si="5"/>
        <v>276.99999999999216</v>
      </c>
      <c r="AT18" s="66">
        <v>13</v>
      </c>
      <c r="AU18" s="67">
        <v>4</v>
      </c>
      <c r="AV18" s="67"/>
      <c r="AW18" s="63">
        <f t="shared" si="6"/>
        <v>-5.6843418860808015E-12</v>
      </c>
      <c r="AX18" s="66">
        <v>13</v>
      </c>
      <c r="AY18" s="67">
        <v>11</v>
      </c>
      <c r="AZ18" s="67"/>
      <c r="BA18" s="67">
        <v>13</v>
      </c>
      <c r="BB18" s="67">
        <v>13</v>
      </c>
      <c r="BC18" s="67">
        <v>52</v>
      </c>
      <c r="BD18" s="67"/>
      <c r="BE18" s="68">
        <f t="shared" si="7"/>
        <v>171.9999999999949</v>
      </c>
      <c r="BF18" s="66">
        <v>13</v>
      </c>
      <c r="BG18" s="67">
        <v>20</v>
      </c>
      <c r="BH18" s="67"/>
      <c r="BI18" s="63">
        <f t="shared" si="8"/>
        <v>-1.9326762412674725E-12</v>
      </c>
      <c r="BJ18" s="66">
        <v>13</v>
      </c>
      <c r="BK18" s="67">
        <v>30</v>
      </c>
      <c r="BL18" s="67"/>
      <c r="BM18" s="63">
        <f t="shared" si="9"/>
        <v>-2.1600499167107046E-12</v>
      </c>
      <c r="BN18" s="66">
        <v>13</v>
      </c>
      <c r="BO18" s="67">
        <v>40</v>
      </c>
      <c r="BP18" s="67"/>
      <c r="BQ18" s="63">
        <f t="shared" si="10"/>
        <v>-2.1600499167107046E-12</v>
      </c>
      <c r="BR18" s="66">
        <v>13</v>
      </c>
      <c r="BS18" s="67">
        <v>43</v>
      </c>
      <c r="BT18" s="67"/>
      <c r="BU18" s="67">
        <v>13</v>
      </c>
      <c r="BV18" s="67">
        <v>45</v>
      </c>
      <c r="BW18" s="67">
        <v>9</v>
      </c>
      <c r="BX18" s="67"/>
      <c r="BY18" s="68">
        <f t="shared" si="11"/>
        <v>129.00000000000097</v>
      </c>
      <c r="BZ18" s="66">
        <v>14</v>
      </c>
      <c r="CA18" s="67">
        <v>1</v>
      </c>
      <c r="CB18" s="67"/>
      <c r="CC18" s="63">
        <f t="shared" si="12"/>
        <v>5.6843418860808015E-12</v>
      </c>
      <c r="CD18" s="66">
        <v>14</v>
      </c>
      <c r="CE18" s="67">
        <v>4</v>
      </c>
      <c r="CF18" s="67"/>
      <c r="CG18" s="67">
        <v>14</v>
      </c>
      <c r="CH18" s="67">
        <v>6</v>
      </c>
      <c r="CI18" s="67">
        <v>55</v>
      </c>
      <c r="CJ18" s="67"/>
      <c r="CK18" s="68">
        <f t="shared" si="13"/>
        <v>174.9999999999954</v>
      </c>
      <c r="CL18" s="66">
        <v>14</v>
      </c>
      <c r="CM18" s="67">
        <v>22</v>
      </c>
      <c r="CN18" s="67"/>
      <c r="CO18" s="63">
        <f t="shared" si="14"/>
        <v>-3.865352482534945E-12</v>
      </c>
      <c r="CP18" s="66">
        <v>14</v>
      </c>
      <c r="CQ18" s="67">
        <v>25</v>
      </c>
      <c r="CR18" s="67"/>
      <c r="CS18" s="67">
        <v>14</v>
      </c>
      <c r="CT18" s="67">
        <v>27</v>
      </c>
      <c r="CU18" s="67">
        <v>18</v>
      </c>
      <c r="CV18" s="67"/>
      <c r="CW18" s="68">
        <f t="shared" si="15"/>
        <v>138.0000000000024</v>
      </c>
      <c r="CX18" s="66">
        <v>14</v>
      </c>
      <c r="CY18" s="67">
        <v>37</v>
      </c>
      <c r="CZ18" s="67"/>
      <c r="DA18" s="63">
        <f t="shared" si="16"/>
        <v>7.048583938740194E-12</v>
      </c>
      <c r="DB18" s="66">
        <v>15</v>
      </c>
      <c r="DC18" s="67">
        <v>22</v>
      </c>
      <c r="DD18" s="67"/>
      <c r="DE18" s="63">
        <f t="shared" si="17"/>
        <v>0</v>
      </c>
      <c r="DF18" s="66"/>
      <c r="DG18" s="67"/>
      <c r="DH18" s="67"/>
      <c r="DI18" s="63">
        <v>0</v>
      </c>
      <c r="DJ18" s="66">
        <v>9</v>
      </c>
      <c r="DK18" s="67">
        <v>18</v>
      </c>
      <c r="DL18" s="67"/>
      <c r="DM18" s="68">
        <v>0</v>
      </c>
      <c r="DN18" s="66">
        <v>9</v>
      </c>
      <c r="DO18" s="67">
        <v>38</v>
      </c>
      <c r="DP18" s="67"/>
      <c r="DQ18" s="63">
        <f t="shared" si="18"/>
        <v>-4.320099833421409E-12</v>
      </c>
      <c r="DR18" s="66">
        <v>9</v>
      </c>
      <c r="DS18" s="67">
        <v>58</v>
      </c>
      <c r="DT18" s="67"/>
      <c r="DU18" s="63">
        <f t="shared" si="19"/>
        <v>5.229594535194337E-12</v>
      </c>
      <c r="DV18" s="66">
        <v>10</v>
      </c>
      <c r="DW18" s="67">
        <v>4</v>
      </c>
      <c r="DX18" s="67"/>
      <c r="DY18" s="63">
        <f t="shared" si="20"/>
        <v>-1.2505552149377763E-12</v>
      </c>
      <c r="DZ18" s="66">
        <v>10</v>
      </c>
      <c r="EA18" s="67">
        <v>8</v>
      </c>
      <c r="EB18" s="67"/>
      <c r="EC18" s="67">
        <v>10</v>
      </c>
      <c r="ED18" s="67">
        <v>14</v>
      </c>
      <c r="EE18" s="67">
        <v>50</v>
      </c>
      <c r="EF18" s="67"/>
      <c r="EG18" s="68">
        <f t="shared" si="21"/>
        <v>410.0000000000001</v>
      </c>
      <c r="EH18" s="66">
        <v>10</v>
      </c>
      <c r="EI18" s="67">
        <v>53</v>
      </c>
      <c r="EJ18" s="67"/>
      <c r="EK18" s="63">
        <f t="shared" si="22"/>
        <v>0</v>
      </c>
      <c r="EL18" s="66">
        <v>10</v>
      </c>
      <c r="EM18" s="67">
        <v>56</v>
      </c>
      <c r="EN18" s="67"/>
      <c r="EO18" s="67">
        <v>11</v>
      </c>
      <c r="EP18" s="67">
        <v>2</v>
      </c>
      <c r="EQ18" s="67">
        <v>47</v>
      </c>
      <c r="ER18" s="67"/>
      <c r="ES18" s="68">
        <f t="shared" si="23"/>
        <v>406.99999999999966</v>
      </c>
      <c r="ET18" s="66">
        <v>11</v>
      </c>
      <c r="EU18" s="67">
        <v>27</v>
      </c>
      <c r="EV18" s="67"/>
      <c r="EW18" s="63">
        <f t="shared" si="24"/>
        <v>-1.8189894035458565E-12</v>
      </c>
      <c r="EX18" s="66">
        <v>11</v>
      </c>
      <c r="EY18" s="67">
        <v>37</v>
      </c>
      <c r="EZ18" s="67"/>
      <c r="FA18" s="63">
        <f t="shared" si="25"/>
        <v>2.6147972675971687E-12</v>
      </c>
      <c r="FB18" s="66">
        <v>11</v>
      </c>
      <c r="FC18" s="67">
        <v>53</v>
      </c>
      <c r="FD18" s="67"/>
      <c r="FE18" s="63">
        <f t="shared" si="31"/>
        <v>-3.410605131648481E-12</v>
      </c>
      <c r="FF18" s="66">
        <v>11</v>
      </c>
      <c r="FG18" s="67">
        <v>57</v>
      </c>
      <c r="FH18" s="67"/>
      <c r="FI18" s="67">
        <v>11</v>
      </c>
      <c r="FJ18" s="67">
        <v>58</v>
      </c>
      <c r="FK18" s="67">
        <v>50</v>
      </c>
      <c r="FL18" s="67"/>
      <c r="FM18" s="68">
        <f t="shared" si="26"/>
        <v>110.000000000006</v>
      </c>
      <c r="FN18" s="66">
        <v>12</v>
      </c>
      <c r="FO18" s="67">
        <v>19</v>
      </c>
      <c r="FP18" s="67"/>
      <c r="FQ18" s="63">
        <f t="shared" si="27"/>
        <v>0</v>
      </c>
      <c r="FR18" s="69">
        <v>12</v>
      </c>
      <c r="FS18" s="81">
        <v>23</v>
      </c>
      <c r="FT18" s="67"/>
      <c r="FU18" s="67">
        <v>12</v>
      </c>
      <c r="FV18" s="67">
        <v>29</v>
      </c>
      <c r="FW18" s="67">
        <v>13</v>
      </c>
      <c r="FX18" s="67"/>
      <c r="FY18" s="68">
        <f t="shared" si="28"/>
        <v>373.00000000000716</v>
      </c>
      <c r="FZ18" s="66">
        <v>12</v>
      </c>
      <c r="GA18" s="67">
        <v>40</v>
      </c>
      <c r="GB18" s="67"/>
      <c r="GC18" s="63">
        <f t="shared" si="29"/>
        <v>5.9117155615240335E-12</v>
      </c>
      <c r="GD18" s="66">
        <v>12</v>
      </c>
      <c r="GE18" s="67">
        <v>42</v>
      </c>
      <c r="GF18" s="67"/>
      <c r="GG18" s="67">
        <v>12</v>
      </c>
      <c r="GH18" s="67">
        <v>43</v>
      </c>
      <c r="GI18" s="67">
        <v>52</v>
      </c>
      <c r="GJ18" s="67"/>
      <c r="GK18" s="68">
        <f t="shared" si="30"/>
        <v>112.00000000000472</v>
      </c>
      <c r="GL18" s="66">
        <v>12</v>
      </c>
      <c r="GM18" s="67">
        <v>58</v>
      </c>
      <c r="GN18" s="67"/>
      <c r="GO18" s="63">
        <f t="shared" si="33"/>
        <v>-3.410605131648481E-12</v>
      </c>
      <c r="GP18" s="66">
        <v>13</v>
      </c>
      <c r="GQ18" s="67">
        <v>1</v>
      </c>
      <c r="GR18" s="67"/>
      <c r="GS18" s="67">
        <v>13</v>
      </c>
      <c r="GT18" s="67">
        <v>7</v>
      </c>
      <c r="GU18" s="67">
        <v>19</v>
      </c>
      <c r="GV18" s="67"/>
      <c r="GW18" s="68">
        <f t="shared" si="34"/>
        <v>378.9999999999985</v>
      </c>
      <c r="GX18" s="66">
        <v>13</v>
      </c>
      <c r="GY18" s="67">
        <v>26</v>
      </c>
      <c r="GZ18" s="67"/>
      <c r="HA18" s="63">
        <f t="shared" si="35"/>
        <v>-5.229594535194337E-12</v>
      </c>
      <c r="HB18" s="66">
        <v>13</v>
      </c>
      <c r="HC18" s="67">
        <v>29</v>
      </c>
      <c r="HD18" s="67"/>
      <c r="HE18" s="100">
        <v>1020</v>
      </c>
      <c r="HF18" s="66">
        <v>13</v>
      </c>
      <c r="HG18" s="67">
        <v>50</v>
      </c>
      <c r="HH18" s="67"/>
      <c r="HI18" s="63">
        <v>10</v>
      </c>
    </row>
    <row r="19" spans="1:217" ht="25.5">
      <c r="A19" s="104"/>
      <c r="B19" s="41">
        <v>10</v>
      </c>
      <c r="C19" s="134">
        <f t="shared" si="32"/>
        <v>4137.000000000004</v>
      </c>
      <c r="D19" s="80">
        <v>29</v>
      </c>
      <c r="E19" s="3" t="s">
        <v>109</v>
      </c>
      <c r="F19" s="3">
        <v>8</v>
      </c>
      <c r="G19" s="2" t="s">
        <v>117</v>
      </c>
      <c r="H19" s="50" t="s">
        <v>118</v>
      </c>
      <c r="I19" s="46" t="s">
        <v>147</v>
      </c>
      <c r="J19" s="66">
        <v>10</v>
      </c>
      <c r="K19" s="67">
        <v>36</v>
      </c>
      <c r="L19" s="67"/>
      <c r="M19" s="68">
        <v>0</v>
      </c>
      <c r="N19" s="66">
        <v>10</v>
      </c>
      <c r="O19" s="67">
        <v>54</v>
      </c>
      <c r="P19" s="67"/>
      <c r="Q19" s="63">
        <f t="shared" si="0"/>
        <v>0</v>
      </c>
      <c r="R19" s="66">
        <v>11</v>
      </c>
      <c r="S19" s="67">
        <v>14</v>
      </c>
      <c r="T19" s="67"/>
      <c r="U19" s="63">
        <f t="shared" si="1"/>
        <v>-4.320099833421409E-12</v>
      </c>
      <c r="V19" s="66">
        <v>11</v>
      </c>
      <c r="W19" s="67">
        <v>32</v>
      </c>
      <c r="X19" s="67"/>
      <c r="Y19" s="63">
        <f t="shared" si="2"/>
        <v>5.6843418860808015E-12</v>
      </c>
      <c r="Z19" s="66">
        <v>11</v>
      </c>
      <c r="AA19" s="67">
        <v>35</v>
      </c>
      <c r="AB19" s="67"/>
      <c r="AC19" s="67">
        <v>11</v>
      </c>
      <c r="AD19" s="67">
        <v>38</v>
      </c>
      <c r="AE19" s="67">
        <v>52</v>
      </c>
      <c r="AF19" s="67"/>
      <c r="AG19" s="68">
        <f t="shared" si="3"/>
        <v>231.9999999999995</v>
      </c>
      <c r="AH19" s="66">
        <v>12</v>
      </c>
      <c r="AI19" s="67">
        <v>20</v>
      </c>
      <c r="AJ19" s="67"/>
      <c r="AK19" s="63">
        <f t="shared" si="4"/>
        <v>5.002220859751105E-12</v>
      </c>
      <c r="AL19" s="66">
        <v>12</v>
      </c>
      <c r="AM19" s="67">
        <v>23</v>
      </c>
      <c r="AN19" s="67"/>
      <c r="AO19" s="67">
        <v>12</v>
      </c>
      <c r="AP19" s="67">
        <v>26</v>
      </c>
      <c r="AQ19" s="67">
        <v>59</v>
      </c>
      <c r="AR19" s="67"/>
      <c r="AS19" s="68">
        <f t="shared" si="5"/>
        <v>239.0000000000022</v>
      </c>
      <c r="AT19" s="66">
        <v>12</v>
      </c>
      <c r="AU19" s="67">
        <v>50</v>
      </c>
      <c r="AV19" s="67"/>
      <c r="AW19" s="63">
        <f t="shared" si="6"/>
        <v>3.865352482534945E-12</v>
      </c>
      <c r="AX19" s="66">
        <v>12</v>
      </c>
      <c r="AY19" s="67">
        <v>59</v>
      </c>
      <c r="AZ19" s="67"/>
      <c r="BA19" s="67">
        <v>13</v>
      </c>
      <c r="BB19" s="67">
        <v>1</v>
      </c>
      <c r="BC19" s="67">
        <v>30</v>
      </c>
      <c r="BD19" s="67"/>
      <c r="BE19" s="68">
        <f t="shared" si="7"/>
        <v>150.00000000000426</v>
      </c>
      <c r="BF19" s="66">
        <v>13</v>
      </c>
      <c r="BG19" s="67">
        <v>8</v>
      </c>
      <c r="BH19" s="67"/>
      <c r="BI19" s="63">
        <f t="shared" si="8"/>
        <v>-1.9326762412674725E-12</v>
      </c>
      <c r="BJ19" s="66">
        <v>13</v>
      </c>
      <c r="BK19" s="67">
        <v>18</v>
      </c>
      <c r="BL19" s="67"/>
      <c r="BM19" s="63">
        <f t="shared" si="9"/>
        <v>7.503331289626658E-12</v>
      </c>
      <c r="BN19" s="66">
        <v>13</v>
      </c>
      <c r="BO19" s="67">
        <v>28</v>
      </c>
      <c r="BP19" s="67"/>
      <c r="BQ19" s="63">
        <f t="shared" si="10"/>
        <v>-2.1600499167107046E-12</v>
      </c>
      <c r="BR19" s="66">
        <v>13</v>
      </c>
      <c r="BS19" s="67">
        <v>31</v>
      </c>
      <c r="BT19" s="67"/>
      <c r="BU19" s="67">
        <v>13</v>
      </c>
      <c r="BV19" s="67">
        <v>33</v>
      </c>
      <c r="BW19" s="67">
        <v>1</v>
      </c>
      <c r="BX19" s="67"/>
      <c r="BY19" s="68">
        <f t="shared" si="11"/>
        <v>120.99999999999653</v>
      </c>
      <c r="BZ19" s="66">
        <v>13</v>
      </c>
      <c r="CA19" s="67">
        <v>49</v>
      </c>
      <c r="CB19" s="67"/>
      <c r="CC19" s="63">
        <f t="shared" si="12"/>
        <v>-3.865352482534945E-12</v>
      </c>
      <c r="CD19" s="66">
        <v>13</v>
      </c>
      <c r="CE19" s="67">
        <v>52</v>
      </c>
      <c r="CF19" s="67"/>
      <c r="CG19" s="67">
        <v>13</v>
      </c>
      <c r="CH19" s="67">
        <v>54</v>
      </c>
      <c r="CI19" s="67">
        <v>30</v>
      </c>
      <c r="CJ19" s="67"/>
      <c r="CK19" s="68">
        <f t="shared" si="13"/>
        <v>149.99999999999466</v>
      </c>
      <c r="CL19" s="66">
        <v>14</v>
      </c>
      <c r="CM19" s="67">
        <v>10</v>
      </c>
      <c r="CN19" s="67"/>
      <c r="CO19" s="63">
        <f t="shared" si="14"/>
        <v>-3.865352482534945E-12</v>
      </c>
      <c r="CP19" s="66">
        <v>14</v>
      </c>
      <c r="CQ19" s="67">
        <v>13</v>
      </c>
      <c r="CR19" s="67"/>
      <c r="CS19" s="67">
        <v>14</v>
      </c>
      <c r="CT19" s="67">
        <v>15</v>
      </c>
      <c r="CU19" s="67">
        <v>2</v>
      </c>
      <c r="CV19" s="67"/>
      <c r="CW19" s="68">
        <f t="shared" si="15"/>
        <v>122.00000000000308</v>
      </c>
      <c r="CX19" s="66">
        <v>14</v>
      </c>
      <c r="CY19" s="67">
        <v>25</v>
      </c>
      <c r="CZ19" s="67"/>
      <c r="DA19" s="63">
        <f t="shared" si="16"/>
        <v>-2.5011104298755527E-12</v>
      </c>
      <c r="DB19" s="66">
        <v>15</v>
      </c>
      <c r="DC19" s="67">
        <v>10</v>
      </c>
      <c r="DD19" s="67"/>
      <c r="DE19" s="63">
        <f t="shared" si="17"/>
        <v>0</v>
      </c>
      <c r="DF19" s="66"/>
      <c r="DG19" s="67"/>
      <c r="DH19" s="67"/>
      <c r="DI19" s="63">
        <v>0</v>
      </c>
      <c r="DJ19" s="66">
        <v>9</v>
      </c>
      <c r="DK19" s="67">
        <v>6</v>
      </c>
      <c r="DL19" s="67"/>
      <c r="DM19" s="68">
        <v>0</v>
      </c>
      <c r="DN19" s="66">
        <v>9</v>
      </c>
      <c r="DO19" s="67">
        <v>26</v>
      </c>
      <c r="DP19" s="67"/>
      <c r="DQ19" s="63">
        <f t="shared" si="18"/>
        <v>0</v>
      </c>
      <c r="DR19" s="66">
        <v>9</v>
      </c>
      <c r="DS19" s="67">
        <v>46</v>
      </c>
      <c r="DT19" s="67"/>
      <c r="DU19" s="63">
        <f t="shared" si="19"/>
        <v>5.229594535194337E-12</v>
      </c>
      <c r="DV19" s="66">
        <v>9</v>
      </c>
      <c r="DW19" s="67">
        <v>52</v>
      </c>
      <c r="DX19" s="67"/>
      <c r="DY19" s="63">
        <f t="shared" si="20"/>
        <v>-1.2505552149377763E-12</v>
      </c>
      <c r="DZ19" s="66">
        <v>9</v>
      </c>
      <c r="EA19" s="67">
        <v>56</v>
      </c>
      <c r="EB19" s="67"/>
      <c r="EC19" s="67">
        <v>10</v>
      </c>
      <c r="ED19" s="67">
        <v>2</v>
      </c>
      <c r="EE19" s="67">
        <v>2</v>
      </c>
      <c r="EF19" s="67"/>
      <c r="EG19" s="68">
        <f t="shared" si="21"/>
        <v>361.99999999999744</v>
      </c>
      <c r="EH19" s="66">
        <v>10</v>
      </c>
      <c r="EI19" s="67">
        <v>41</v>
      </c>
      <c r="EJ19" s="67"/>
      <c r="EK19" s="63">
        <f t="shared" si="22"/>
        <v>0</v>
      </c>
      <c r="EL19" s="66">
        <v>10</v>
      </c>
      <c r="EM19" s="67">
        <v>44</v>
      </c>
      <c r="EN19" s="67"/>
      <c r="EO19" s="67">
        <v>10</v>
      </c>
      <c r="EP19" s="67">
        <v>50</v>
      </c>
      <c r="EQ19" s="67">
        <v>7</v>
      </c>
      <c r="ER19" s="67"/>
      <c r="ES19" s="68">
        <f t="shared" si="23"/>
        <v>367.0000000000014</v>
      </c>
      <c r="ET19" s="66">
        <v>11</v>
      </c>
      <c r="EU19" s="67">
        <v>15</v>
      </c>
      <c r="EV19" s="67"/>
      <c r="EW19" s="63">
        <f t="shared" si="24"/>
        <v>2.9558577807620168E-12</v>
      </c>
      <c r="EX19" s="66">
        <v>11</v>
      </c>
      <c r="EY19" s="67">
        <v>25</v>
      </c>
      <c r="EZ19" s="67"/>
      <c r="FA19" s="63">
        <f t="shared" si="25"/>
        <v>-2.1600499167107046E-12</v>
      </c>
      <c r="FB19" s="66">
        <v>11</v>
      </c>
      <c r="FC19" s="67">
        <v>41</v>
      </c>
      <c r="FD19" s="67"/>
      <c r="FE19" s="63">
        <f t="shared" si="31"/>
        <v>1.3642420526593924E-12</v>
      </c>
      <c r="FF19" s="66">
        <v>11</v>
      </c>
      <c r="FG19" s="67">
        <v>47</v>
      </c>
      <c r="FH19" s="67"/>
      <c r="FI19" s="67">
        <v>11</v>
      </c>
      <c r="FJ19" s="67">
        <v>48</v>
      </c>
      <c r="FK19" s="67">
        <v>38</v>
      </c>
      <c r="FL19" s="67"/>
      <c r="FM19" s="68">
        <f t="shared" si="26"/>
        <v>98.00000000000412</v>
      </c>
      <c r="FN19" s="66">
        <v>12</v>
      </c>
      <c r="FO19" s="67">
        <v>9</v>
      </c>
      <c r="FP19" s="67"/>
      <c r="FQ19" s="63">
        <f t="shared" si="27"/>
        <v>0</v>
      </c>
      <c r="FR19" s="66">
        <v>12</v>
      </c>
      <c r="FS19" s="67">
        <v>12</v>
      </c>
      <c r="FT19" s="67"/>
      <c r="FU19" s="67">
        <v>12</v>
      </c>
      <c r="FV19" s="67">
        <v>40</v>
      </c>
      <c r="FW19" s="67">
        <v>1</v>
      </c>
      <c r="FX19" s="67"/>
      <c r="FY19" s="102">
        <f t="shared" si="28"/>
        <v>1681.0000000000007</v>
      </c>
      <c r="FZ19" s="66">
        <v>12</v>
      </c>
      <c r="GA19" s="67">
        <v>42</v>
      </c>
      <c r="GB19" s="67"/>
      <c r="GC19" s="100">
        <v>130</v>
      </c>
      <c r="GD19" s="66">
        <v>12</v>
      </c>
      <c r="GE19" s="67">
        <v>44</v>
      </c>
      <c r="GF19" s="67"/>
      <c r="GG19" s="67">
        <v>12</v>
      </c>
      <c r="GH19" s="67">
        <v>45</v>
      </c>
      <c r="GI19" s="67">
        <v>50</v>
      </c>
      <c r="GJ19" s="67"/>
      <c r="GK19" s="68">
        <f t="shared" si="30"/>
        <v>110.00000000000121</v>
      </c>
      <c r="GL19" s="66">
        <v>13</v>
      </c>
      <c r="GM19" s="67">
        <v>0</v>
      </c>
      <c r="GN19" s="67"/>
      <c r="GO19" s="63">
        <f t="shared" si="33"/>
        <v>-3.410605131648481E-12</v>
      </c>
      <c r="GP19" s="66">
        <v>13</v>
      </c>
      <c r="GQ19" s="67">
        <v>3</v>
      </c>
      <c r="GR19" s="67"/>
      <c r="GS19" s="67">
        <v>13</v>
      </c>
      <c r="GT19" s="67">
        <v>9</v>
      </c>
      <c r="GU19" s="67">
        <v>15</v>
      </c>
      <c r="GV19" s="67"/>
      <c r="GW19" s="68">
        <f t="shared" si="34"/>
        <v>374.9999999999915</v>
      </c>
      <c r="GX19" s="66">
        <v>13</v>
      </c>
      <c r="GY19" s="67">
        <v>28</v>
      </c>
      <c r="GZ19" s="67"/>
      <c r="HA19" s="63">
        <f t="shared" si="35"/>
        <v>-5.229594535194337E-12</v>
      </c>
      <c r="HB19" s="66">
        <v>13</v>
      </c>
      <c r="HC19" s="67">
        <v>48</v>
      </c>
      <c r="HD19" s="67"/>
      <c r="HE19" s="63">
        <f>(TIME(HB19,HC19,HD19)-TIME(GX19,GY19,GZ19))*86400-1200</f>
        <v>5.229594535194337E-12</v>
      </c>
      <c r="HF19" s="66">
        <v>14</v>
      </c>
      <c r="HG19" s="67">
        <v>3</v>
      </c>
      <c r="HH19" s="67"/>
      <c r="HI19" s="63">
        <v>0</v>
      </c>
    </row>
    <row r="20" spans="1:217" s="5" customFormat="1" ht="25.5">
      <c r="A20" s="89"/>
      <c r="B20" s="41">
        <v>11</v>
      </c>
      <c r="C20" s="134">
        <f t="shared" si="32"/>
        <v>5183.999999999985</v>
      </c>
      <c r="D20" s="82">
        <v>24</v>
      </c>
      <c r="E20" s="57" t="s">
        <v>103</v>
      </c>
      <c r="F20" s="57">
        <v>32</v>
      </c>
      <c r="G20" s="83" t="s">
        <v>136</v>
      </c>
      <c r="H20" s="84" t="s">
        <v>121</v>
      </c>
      <c r="I20" s="85"/>
      <c r="J20" s="69">
        <v>10</v>
      </c>
      <c r="K20" s="81">
        <v>54</v>
      </c>
      <c r="L20" s="81"/>
      <c r="M20" s="73">
        <v>0</v>
      </c>
      <c r="N20" s="69">
        <v>11</v>
      </c>
      <c r="O20" s="81">
        <v>12</v>
      </c>
      <c r="P20" s="81"/>
      <c r="Q20" s="86">
        <f t="shared" si="0"/>
        <v>-3.865352482534945E-12</v>
      </c>
      <c r="R20" s="69">
        <v>11</v>
      </c>
      <c r="S20" s="81">
        <v>32</v>
      </c>
      <c r="T20" s="81"/>
      <c r="U20" s="86">
        <f t="shared" si="1"/>
        <v>5.229594535194337E-12</v>
      </c>
      <c r="V20" s="69">
        <v>11</v>
      </c>
      <c r="W20" s="81">
        <v>50</v>
      </c>
      <c r="X20" s="81"/>
      <c r="Y20" s="86">
        <f t="shared" si="2"/>
        <v>0</v>
      </c>
      <c r="Z20" s="69">
        <v>11</v>
      </c>
      <c r="AA20" s="81">
        <v>53</v>
      </c>
      <c r="AB20" s="81"/>
      <c r="AC20" s="81">
        <v>11</v>
      </c>
      <c r="AD20" s="81">
        <v>57</v>
      </c>
      <c r="AE20" s="81">
        <v>51</v>
      </c>
      <c r="AF20" s="81"/>
      <c r="AG20" s="73">
        <f t="shared" si="3"/>
        <v>291.0000000000071</v>
      </c>
      <c r="AH20" s="69">
        <v>12</v>
      </c>
      <c r="AI20" s="81">
        <v>38</v>
      </c>
      <c r="AJ20" s="81"/>
      <c r="AK20" s="86">
        <v>50</v>
      </c>
      <c r="AL20" s="69"/>
      <c r="AM20" s="81"/>
      <c r="AN20" s="81"/>
      <c r="AO20" s="81"/>
      <c r="AP20" s="81"/>
      <c r="AQ20" s="81"/>
      <c r="AR20" s="81"/>
      <c r="AS20" s="73">
        <v>578</v>
      </c>
      <c r="AT20" s="69"/>
      <c r="AU20" s="81"/>
      <c r="AV20" s="81"/>
      <c r="AW20" s="86">
        <v>50</v>
      </c>
      <c r="AX20" s="69"/>
      <c r="AY20" s="81"/>
      <c r="AZ20" s="81"/>
      <c r="BA20" s="81"/>
      <c r="BB20" s="81"/>
      <c r="BC20" s="81"/>
      <c r="BD20" s="81"/>
      <c r="BE20" s="73">
        <v>471</v>
      </c>
      <c r="BF20" s="69"/>
      <c r="BG20" s="81"/>
      <c r="BH20" s="81"/>
      <c r="BI20" s="86">
        <v>50</v>
      </c>
      <c r="BJ20" s="69"/>
      <c r="BK20" s="81"/>
      <c r="BL20" s="81"/>
      <c r="BM20" s="86">
        <v>50</v>
      </c>
      <c r="BN20" s="69"/>
      <c r="BO20" s="81"/>
      <c r="BP20" s="81"/>
      <c r="BQ20" s="86">
        <v>50</v>
      </c>
      <c r="BR20" s="69"/>
      <c r="BS20" s="81"/>
      <c r="BT20" s="81"/>
      <c r="BU20" s="81"/>
      <c r="BV20" s="81"/>
      <c r="BW20" s="81"/>
      <c r="BX20" s="81"/>
      <c r="BY20" s="73">
        <v>435</v>
      </c>
      <c r="BZ20" s="69"/>
      <c r="CA20" s="81"/>
      <c r="CB20" s="81"/>
      <c r="CC20" s="86">
        <v>50</v>
      </c>
      <c r="CD20" s="69"/>
      <c r="CE20" s="81"/>
      <c r="CF20" s="81"/>
      <c r="CG20" s="81"/>
      <c r="CH20" s="81"/>
      <c r="CI20" s="81"/>
      <c r="CJ20" s="81"/>
      <c r="CK20" s="73">
        <v>476</v>
      </c>
      <c r="CL20" s="69"/>
      <c r="CM20" s="81"/>
      <c r="CN20" s="81"/>
      <c r="CO20" s="86">
        <v>50</v>
      </c>
      <c r="CP20" s="69"/>
      <c r="CQ20" s="81"/>
      <c r="CR20" s="81"/>
      <c r="CS20" s="81"/>
      <c r="CT20" s="81"/>
      <c r="CU20" s="81"/>
      <c r="CV20" s="81"/>
      <c r="CW20" s="73">
        <v>438</v>
      </c>
      <c r="CX20" s="69"/>
      <c r="CY20" s="81"/>
      <c r="CZ20" s="81"/>
      <c r="DA20" s="86">
        <v>50</v>
      </c>
      <c r="DB20" s="69"/>
      <c r="DC20" s="81"/>
      <c r="DD20" s="81"/>
      <c r="DE20" s="86">
        <v>50</v>
      </c>
      <c r="DF20" s="69"/>
      <c r="DG20" s="81"/>
      <c r="DH20" s="81"/>
      <c r="DI20" s="86">
        <v>150</v>
      </c>
      <c r="DJ20" s="69">
        <v>9</v>
      </c>
      <c r="DK20" s="81">
        <v>28</v>
      </c>
      <c r="DL20" s="81"/>
      <c r="DM20" s="73">
        <v>0</v>
      </c>
      <c r="DN20" s="69">
        <v>9</v>
      </c>
      <c r="DO20" s="81">
        <v>48</v>
      </c>
      <c r="DP20" s="81"/>
      <c r="DQ20" s="86">
        <f t="shared" si="18"/>
        <v>5.229594535194337E-12</v>
      </c>
      <c r="DR20" s="69">
        <v>10</v>
      </c>
      <c r="DS20" s="81">
        <v>8</v>
      </c>
      <c r="DT20" s="81"/>
      <c r="DU20" s="86">
        <f t="shared" si="19"/>
        <v>-4.320099833421409E-12</v>
      </c>
      <c r="DV20" s="69">
        <v>10</v>
      </c>
      <c r="DW20" s="81">
        <v>14</v>
      </c>
      <c r="DX20" s="81"/>
      <c r="DY20" s="86">
        <f t="shared" si="20"/>
        <v>-1.2505552149377763E-12</v>
      </c>
      <c r="DZ20" s="69">
        <v>10</v>
      </c>
      <c r="EA20" s="81">
        <v>18</v>
      </c>
      <c r="EB20" s="81"/>
      <c r="EC20" s="81">
        <v>10</v>
      </c>
      <c r="ED20" s="81">
        <v>25</v>
      </c>
      <c r="EE20" s="81">
        <v>12</v>
      </c>
      <c r="EF20" s="81"/>
      <c r="EG20" s="73">
        <f t="shared" si="21"/>
        <v>431.99999999999557</v>
      </c>
      <c r="EH20" s="69">
        <v>11</v>
      </c>
      <c r="EI20" s="81">
        <v>3</v>
      </c>
      <c r="EJ20" s="81"/>
      <c r="EK20" s="86">
        <f t="shared" si="22"/>
        <v>0</v>
      </c>
      <c r="EL20" s="69">
        <v>11</v>
      </c>
      <c r="EM20" s="81">
        <v>6</v>
      </c>
      <c r="EN20" s="81"/>
      <c r="EO20" s="81">
        <v>11</v>
      </c>
      <c r="EP20" s="81">
        <v>13</v>
      </c>
      <c r="EQ20" s="81">
        <v>11</v>
      </c>
      <c r="ER20" s="81"/>
      <c r="ES20" s="73">
        <f t="shared" si="23"/>
        <v>431.0000000000034</v>
      </c>
      <c r="ET20" s="69">
        <v>11</v>
      </c>
      <c r="EU20" s="81">
        <v>37</v>
      </c>
      <c r="EV20" s="81"/>
      <c r="EW20" s="86">
        <f t="shared" si="24"/>
        <v>2.9558577807620168E-12</v>
      </c>
      <c r="EX20" s="69">
        <v>11</v>
      </c>
      <c r="EY20" s="81">
        <v>47</v>
      </c>
      <c r="EZ20" s="81"/>
      <c r="FA20" s="86">
        <f t="shared" si="25"/>
        <v>-2.1600499167107046E-12</v>
      </c>
      <c r="FB20" s="69">
        <v>12</v>
      </c>
      <c r="FC20" s="81">
        <v>3</v>
      </c>
      <c r="FD20" s="81"/>
      <c r="FE20" s="86">
        <f t="shared" si="31"/>
        <v>1.3642420526593924E-12</v>
      </c>
      <c r="FF20" s="69">
        <v>12</v>
      </c>
      <c r="FG20" s="81">
        <v>5</v>
      </c>
      <c r="FH20" s="81"/>
      <c r="FI20" s="81">
        <v>12</v>
      </c>
      <c r="FJ20" s="81">
        <v>6</v>
      </c>
      <c r="FK20" s="81">
        <v>56</v>
      </c>
      <c r="FL20" s="81"/>
      <c r="FM20" s="73">
        <f t="shared" si="26"/>
        <v>116.00000000000215</v>
      </c>
      <c r="FN20" s="69">
        <v>12</v>
      </c>
      <c r="FO20" s="81">
        <v>27</v>
      </c>
      <c r="FP20" s="81"/>
      <c r="FQ20" s="86">
        <f t="shared" si="27"/>
        <v>-4.774847184307873E-12</v>
      </c>
      <c r="FR20" s="69">
        <v>12</v>
      </c>
      <c r="FS20" s="81">
        <v>31</v>
      </c>
      <c r="FT20" s="81"/>
      <c r="FU20" s="81">
        <v>12</v>
      </c>
      <c r="FV20" s="81">
        <v>37</v>
      </c>
      <c r="FW20" s="81">
        <v>33</v>
      </c>
      <c r="FX20" s="81"/>
      <c r="FY20" s="73">
        <f t="shared" si="28"/>
        <v>392.9999999999943</v>
      </c>
      <c r="FZ20" s="69">
        <v>12</v>
      </c>
      <c r="GA20" s="81">
        <v>48</v>
      </c>
      <c r="GB20" s="81"/>
      <c r="GC20" s="86">
        <f>(TIME(FZ20,GA20,GB20)-TIME(FR20,FS20,FT20))*86400-1020</f>
        <v>-3.637978807091713E-12</v>
      </c>
      <c r="GD20" s="69">
        <v>12</v>
      </c>
      <c r="GE20" s="81">
        <v>52</v>
      </c>
      <c r="GF20" s="81"/>
      <c r="GG20" s="81">
        <v>12</v>
      </c>
      <c r="GH20" s="81">
        <v>53</v>
      </c>
      <c r="GI20" s="81">
        <v>55</v>
      </c>
      <c r="GJ20" s="81"/>
      <c r="GK20" s="73">
        <f t="shared" si="30"/>
        <v>114.9999999999956</v>
      </c>
      <c r="GL20" s="69">
        <v>13</v>
      </c>
      <c r="GM20" s="81">
        <v>8</v>
      </c>
      <c r="GN20" s="81"/>
      <c r="GO20" s="86">
        <f t="shared" si="33"/>
        <v>-3.410605131648481E-12</v>
      </c>
      <c r="GP20" s="69">
        <v>13</v>
      </c>
      <c r="GQ20" s="81">
        <v>11</v>
      </c>
      <c r="GR20" s="81"/>
      <c r="GS20" s="81">
        <v>13</v>
      </c>
      <c r="GT20" s="81">
        <v>17</v>
      </c>
      <c r="GU20" s="81">
        <v>48</v>
      </c>
      <c r="GV20" s="81"/>
      <c r="GW20" s="73">
        <f t="shared" si="34"/>
        <v>407.99999999999665</v>
      </c>
      <c r="GX20" s="69">
        <v>13</v>
      </c>
      <c r="GY20" s="81">
        <v>36</v>
      </c>
      <c r="GZ20" s="81"/>
      <c r="HA20" s="86">
        <f t="shared" si="35"/>
        <v>-5.229594535194337E-12</v>
      </c>
      <c r="HB20" s="69">
        <v>13</v>
      </c>
      <c r="HC20" s="81">
        <v>56</v>
      </c>
      <c r="HD20" s="81"/>
      <c r="HE20" s="86">
        <f>(TIME(HB20,HC20,HD20)-TIME(GX20,GY20,GZ20))*86400-1200</f>
        <v>5.229594535194337E-12</v>
      </c>
      <c r="HF20" s="69">
        <v>14</v>
      </c>
      <c r="HG20" s="81">
        <v>12</v>
      </c>
      <c r="HH20" s="81"/>
      <c r="HI20" s="86">
        <v>0</v>
      </c>
    </row>
    <row r="21" spans="1:217" s="5" customFormat="1" ht="25.5">
      <c r="A21" s="104"/>
      <c r="B21" s="41">
        <v>12</v>
      </c>
      <c r="C21" s="134">
        <f t="shared" si="32"/>
        <v>5192.000000000012</v>
      </c>
      <c r="D21" s="82">
        <v>19</v>
      </c>
      <c r="E21" s="57" t="s">
        <v>112</v>
      </c>
      <c r="F21" s="57">
        <v>3</v>
      </c>
      <c r="G21" s="83" t="s">
        <v>134</v>
      </c>
      <c r="H21" s="84" t="s">
        <v>135</v>
      </c>
      <c r="I21" s="85" t="s">
        <v>147</v>
      </c>
      <c r="J21" s="69">
        <v>10</v>
      </c>
      <c r="K21" s="81">
        <v>40</v>
      </c>
      <c r="L21" s="81"/>
      <c r="M21" s="73">
        <v>0</v>
      </c>
      <c r="N21" s="69">
        <v>10</v>
      </c>
      <c r="O21" s="81">
        <v>58</v>
      </c>
      <c r="P21" s="81"/>
      <c r="Q21" s="86">
        <f t="shared" si="0"/>
        <v>0</v>
      </c>
      <c r="R21" s="69">
        <v>11</v>
      </c>
      <c r="S21" s="81">
        <v>18</v>
      </c>
      <c r="T21" s="81"/>
      <c r="U21" s="86">
        <f t="shared" si="1"/>
        <v>5.229594535194337E-12</v>
      </c>
      <c r="V21" s="69">
        <v>11</v>
      </c>
      <c r="W21" s="81">
        <v>36</v>
      </c>
      <c r="X21" s="81"/>
      <c r="Y21" s="86">
        <f t="shared" si="2"/>
        <v>-3.865352482534945E-12</v>
      </c>
      <c r="Z21" s="69"/>
      <c r="AA21" s="81"/>
      <c r="AB21" s="81"/>
      <c r="AC21" s="81"/>
      <c r="AD21" s="81"/>
      <c r="AE21" s="81"/>
      <c r="AF21" s="81"/>
      <c r="AG21" s="73">
        <v>551</v>
      </c>
      <c r="AH21" s="69"/>
      <c r="AI21" s="81"/>
      <c r="AJ21" s="81"/>
      <c r="AK21" s="86">
        <v>50</v>
      </c>
      <c r="AL21" s="69"/>
      <c r="AM21" s="81"/>
      <c r="AN21" s="81"/>
      <c r="AO21" s="81"/>
      <c r="AP21" s="81"/>
      <c r="AQ21" s="81"/>
      <c r="AR21" s="81"/>
      <c r="AS21" s="73">
        <v>562</v>
      </c>
      <c r="AT21" s="69"/>
      <c r="AU21" s="81"/>
      <c r="AV21" s="81"/>
      <c r="AW21" s="86">
        <v>50</v>
      </c>
      <c r="AX21" s="69"/>
      <c r="AY21" s="81"/>
      <c r="AZ21" s="81"/>
      <c r="BA21" s="81"/>
      <c r="BB21" s="81"/>
      <c r="BC21" s="81"/>
      <c r="BD21" s="81"/>
      <c r="BE21" s="73">
        <v>459</v>
      </c>
      <c r="BF21" s="69"/>
      <c r="BG21" s="81"/>
      <c r="BH21" s="81"/>
      <c r="BI21" s="86">
        <v>50</v>
      </c>
      <c r="BJ21" s="69"/>
      <c r="BK21" s="81"/>
      <c r="BL21" s="81"/>
      <c r="BM21" s="86">
        <v>50</v>
      </c>
      <c r="BN21" s="69"/>
      <c r="BO21" s="81"/>
      <c r="BP21" s="81"/>
      <c r="BQ21" s="86">
        <v>50</v>
      </c>
      <c r="BR21" s="69"/>
      <c r="BS21" s="81"/>
      <c r="BT21" s="81"/>
      <c r="BU21" s="81"/>
      <c r="BV21" s="81"/>
      <c r="BW21" s="81"/>
      <c r="BX21" s="81"/>
      <c r="BY21" s="73">
        <v>427</v>
      </c>
      <c r="BZ21" s="69"/>
      <c r="CA21" s="81"/>
      <c r="CB21" s="81"/>
      <c r="CC21" s="86">
        <v>50</v>
      </c>
      <c r="CD21" s="69"/>
      <c r="CE21" s="81"/>
      <c r="CF21" s="81"/>
      <c r="CG21" s="81"/>
      <c r="CH21" s="81"/>
      <c r="CI21" s="81"/>
      <c r="CJ21" s="81"/>
      <c r="CK21" s="73">
        <v>463</v>
      </c>
      <c r="CL21" s="69"/>
      <c r="CM21" s="81"/>
      <c r="CN21" s="81"/>
      <c r="CO21" s="86">
        <v>50</v>
      </c>
      <c r="CP21" s="69"/>
      <c r="CQ21" s="81"/>
      <c r="CR21" s="81"/>
      <c r="CS21" s="81"/>
      <c r="CT21" s="81"/>
      <c r="CU21" s="81"/>
      <c r="CV21" s="81"/>
      <c r="CW21" s="73">
        <v>432</v>
      </c>
      <c r="CX21" s="69"/>
      <c r="CY21" s="81"/>
      <c r="CZ21" s="81"/>
      <c r="DA21" s="86">
        <v>50</v>
      </c>
      <c r="DB21" s="69"/>
      <c r="DC21" s="81"/>
      <c r="DD21" s="81"/>
      <c r="DE21" s="86">
        <v>50</v>
      </c>
      <c r="DF21" s="69"/>
      <c r="DG21" s="81"/>
      <c r="DH21" s="81"/>
      <c r="DI21" s="86">
        <v>150</v>
      </c>
      <c r="DJ21" s="69">
        <v>9</v>
      </c>
      <c r="DK21" s="81">
        <v>24</v>
      </c>
      <c r="DL21" s="81"/>
      <c r="DM21" s="73">
        <v>0</v>
      </c>
      <c r="DN21" s="69">
        <v>9</v>
      </c>
      <c r="DO21" s="81">
        <v>44</v>
      </c>
      <c r="DP21" s="81"/>
      <c r="DQ21" s="86">
        <f t="shared" si="18"/>
        <v>-4.320099833421409E-12</v>
      </c>
      <c r="DR21" s="69">
        <v>10</v>
      </c>
      <c r="DS21" s="81">
        <v>4</v>
      </c>
      <c r="DT21" s="81"/>
      <c r="DU21" s="86">
        <f t="shared" si="19"/>
        <v>5.229594535194337E-12</v>
      </c>
      <c r="DV21" s="69">
        <v>10</v>
      </c>
      <c r="DW21" s="81">
        <v>10</v>
      </c>
      <c r="DX21" s="81"/>
      <c r="DY21" s="86">
        <f t="shared" si="20"/>
        <v>-1.2505552149377763E-12</v>
      </c>
      <c r="DZ21" s="69">
        <v>10</v>
      </c>
      <c r="EA21" s="81">
        <v>14</v>
      </c>
      <c r="EB21" s="81"/>
      <c r="EC21" s="81">
        <v>10</v>
      </c>
      <c r="ED21" s="81">
        <v>20</v>
      </c>
      <c r="EE21" s="81">
        <v>26</v>
      </c>
      <c r="EF21" s="81"/>
      <c r="EG21" s="73">
        <f t="shared" si="21"/>
        <v>386.0000000000012</v>
      </c>
      <c r="EH21" s="69">
        <v>10</v>
      </c>
      <c r="EI21" s="81">
        <v>59</v>
      </c>
      <c r="EJ21" s="81"/>
      <c r="EK21" s="86">
        <f t="shared" si="22"/>
        <v>0</v>
      </c>
      <c r="EL21" s="69">
        <v>11</v>
      </c>
      <c r="EM21" s="81">
        <v>2</v>
      </c>
      <c r="EN21" s="81"/>
      <c r="EO21" s="81">
        <v>11</v>
      </c>
      <c r="EP21" s="81">
        <v>8</v>
      </c>
      <c r="EQ21" s="81">
        <v>29</v>
      </c>
      <c r="ER21" s="81"/>
      <c r="ES21" s="73">
        <f t="shared" si="23"/>
        <v>389.00000000000165</v>
      </c>
      <c r="ET21" s="69">
        <v>11</v>
      </c>
      <c r="EU21" s="81">
        <v>33</v>
      </c>
      <c r="EV21" s="81"/>
      <c r="EW21" s="86">
        <f t="shared" si="24"/>
        <v>2.9558577807620168E-12</v>
      </c>
      <c r="EX21" s="69">
        <v>11</v>
      </c>
      <c r="EY21" s="81">
        <v>43</v>
      </c>
      <c r="EZ21" s="81"/>
      <c r="FA21" s="86">
        <f t="shared" si="25"/>
        <v>-2.1600499167107046E-12</v>
      </c>
      <c r="FB21" s="69">
        <v>11</v>
      </c>
      <c r="FC21" s="81">
        <v>59</v>
      </c>
      <c r="FD21" s="81"/>
      <c r="FE21" s="86">
        <f t="shared" si="31"/>
        <v>-3.410605131648481E-12</v>
      </c>
      <c r="FF21" s="69">
        <v>12</v>
      </c>
      <c r="FG21" s="81">
        <v>3</v>
      </c>
      <c r="FH21" s="81"/>
      <c r="FI21" s="81">
        <v>12</v>
      </c>
      <c r="FJ21" s="81">
        <v>4</v>
      </c>
      <c r="FK21" s="81">
        <v>45</v>
      </c>
      <c r="FL21" s="81"/>
      <c r="FM21" s="73">
        <f t="shared" si="26"/>
        <v>105.00000000000682</v>
      </c>
      <c r="FN21" s="69">
        <v>12</v>
      </c>
      <c r="FO21" s="81">
        <v>25</v>
      </c>
      <c r="FP21" s="81"/>
      <c r="FQ21" s="86">
        <f t="shared" si="27"/>
        <v>-4.774847184307873E-12</v>
      </c>
      <c r="FR21" s="69">
        <v>12</v>
      </c>
      <c r="FS21" s="81">
        <v>29</v>
      </c>
      <c r="FT21" s="81"/>
      <c r="FU21" s="81">
        <v>12</v>
      </c>
      <c r="FV21" s="81">
        <v>34</v>
      </c>
      <c r="FW21" s="81">
        <v>50</v>
      </c>
      <c r="FX21" s="81"/>
      <c r="FY21" s="73">
        <f t="shared" si="28"/>
        <v>350.00000000000995</v>
      </c>
      <c r="FZ21" s="69">
        <v>12</v>
      </c>
      <c r="GA21" s="81">
        <v>46</v>
      </c>
      <c r="GB21" s="81"/>
      <c r="GC21" s="86">
        <f>(TIME(FZ21,GA21,GB21)-TIME(FR21,FS21,FT21))*86400-1020</f>
        <v>5.9117155615240335E-12</v>
      </c>
      <c r="GD21" s="69">
        <v>12</v>
      </c>
      <c r="GE21" s="81">
        <v>50</v>
      </c>
      <c r="GF21" s="81"/>
      <c r="GG21" s="81">
        <v>12</v>
      </c>
      <c r="GH21" s="81">
        <v>51</v>
      </c>
      <c r="GI21" s="81">
        <v>47</v>
      </c>
      <c r="GJ21" s="81"/>
      <c r="GK21" s="73">
        <f t="shared" si="30"/>
        <v>107.00000000000074</v>
      </c>
      <c r="GL21" s="69">
        <v>13</v>
      </c>
      <c r="GM21" s="81">
        <v>6</v>
      </c>
      <c r="GN21" s="81"/>
      <c r="GO21" s="86">
        <f t="shared" si="33"/>
        <v>-3.410605131648481E-12</v>
      </c>
      <c r="GP21" s="69">
        <v>13</v>
      </c>
      <c r="GQ21" s="81">
        <v>9</v>
      </c>
      <c r="GR21" s="81"/>
      <c r="GS21" s="81">
        <v>13</v>
      </c>
      <c r="GT21" s="81">
        <v>15</v>
      </c>
      <c r="GU21" s="81">
        <v>1</v>
      </c>
      <c r="GV21" s="81"/>
      <c r="GW21" s="73">
        <f t="shared" si="34"/>
        <v>360.9999999999957</v>
      </c>
      <c r="GX21" s="69">
        <v>13</v>
      </c>
      <c r="GY21" s="81">
        <v>34</v>
      </c>
      <c r="GZ21" s="81"/>
      <c r="HA21" s="86">
        <f t="shared" si="35"/>
        <v>-5.229594535194337E-12</v>
      </c>
      <c r="HB21" s="69">
        <v>13</v>
      </c>
      <c r="HC21" s="81">
        <v>54</v>
      </c>
      <c r="HD21" s="81"/>
      <c r="HE21" s="86">
        <f>(TIME(HB21,HC21,HD21)-TIME(GX21,GY21,GZ21))*86400-1200</f>
        <v>5.229594535194337E-12</v>
      </c>
      <c r="HF21" s="69">
        <v>14</v>
      </c>
      <c r="HG21" s="81">
        <v>7</v>
      </c>
      <c r="HH21" s="81"/>
      <c r="HI21" s="86">
        <v>0</v>
      </c>
    </row>
    <row r="22" spans="1:217" s="5" customFormat="1" ht="25.5">
      <c r="A22" s="89"/>
      <c r="B22" s="41">
        <v>13</v>
      </c>
      <c r="C22" s="134">
        <f t="shared" si="32"/>
        <v>5381.999999999989</v>
      </c>
      <c r="D22" s="82">
        <v>14</v>
      </c>
      <c r="E22" s="57" t="s">
        <v>103</v>
      </c>
      <c r="F22" s="57">
        <v>17</v>
      </c>
      <c r="G22" s="83" t="s">
        <v>131</v>
      </c>
      <c r="H22" s="84" t="s">
        <v>114</v>
      </c>
      <c r="I22" s="85" t="s">
        <v>165</v>
      </c>
      <c r="J22" s="69">
        <v>10</v>
      </c>
      <c r="K22" s="81">
        <v>56</v>
      </c>
      <c r="L22" s="81"/>
      <c r="M22" s="73">
        <v>0</v>
      </c>
      <c r="N22" s="69">
        <v>11</v>
      </c>
      <c r="O22" s="81">
        <v>14</v>
      </c>
      <c r="P22" s="81"/>
      <c r="Q22" s="86">
        <f t="shared" si="0"/>
        <v>-3.865352482534945E-12</v>
      </c>
      <c r="R22" s="69">
        <v>11</v>
      </c>
      <c r="S22" s="81">
        <v>34</v>
      </c>
      <c r="T22" s="81"/>
      <c r="U22" s="86">
        <f t="shared" si="1"/>
        <v>5.229594535194337E-12</v>
      </c>
      <c r="V22" s="69">
        <v>11</v>
      </c>
      <c r="W22" s="81">
        <v>52</v>
      </c>
      <c r="X22" s="81"/>
      <c r="Y22" s="86">
        <f t="shared" si="2"/>
        <v>0</v>
      </c>
      <c r="Z22" s="69">
        <v>11</v>
      </c>
      <c r="AA22" s="81">
        <v>55</v>
      </c>
      <c r="AB22" s="81"/>
      <c r="AC22" s="81">
        <v>12</v>
      </c>
      <c r="AD22" s="81">
        <v>0</v>
      </c>
      <c r="AE22" s="81">
        <v>23</v>
      </c>
      <c r="AF22" s="81"/>
      <c r="AG22" s="73">
        <f>(TIME(AC22,AD22,AE22)-TIME(Z22,AA22,AB22))*86400+AF22</f>
        <v>323.0000000000009</v>
      </c>
      <c r="AH22" s="69"/>
      <c r="AI22" s="81"/>
      <c r="AJ22" s="81"/>
      <c r="AK22" s="86">
        <v>50</v>
      </c>
      <c r="AL22" s="69"/>
      <c r="AM22" s="81"/>
      <c r="AN22" s="81"/>
      <c r="AO22" s="81"/>
      <c r="AP22" s="81"/>
      <c r="AQ22" s="81"/>
      <c r="AR22" s="81"/>
      <c r="AS22" s="73">
        <v>578</v>
      </c>
      <c r="AT22" s="69"/>
      <c r="AU22" s="81"/>
      <c r="AV22" s="81"/>
      <c r="AW22" s="86">
        <v>50</v>
      </c>
      <c r="AX22" s="69"/>
      <c r="AY22" s="81"/>
      <c r="AZ22" s="81"/>
      <c r="BA22" s="81"/>
      <c r="BB22" s="81"/>
      <c r="BC22" s="81"/>
      <c r="BD22" s="81"/>
      <c r="BE22" s="73">
        <v>471</v>
      </c>
      <c r="BF22" s="69"/>
      <c r="BG22" s="81"/>
      <c r="BH22" s="81"/>
      <c r="BI22" s="86">
        <v>50</v>
      </c>
      <c r="BJ22" s="69"/>
      <c r="BK22" s="81"/>
      <c r="BL22" s="81"/>
      <c r="BM22" s="86">
        <v>50</v>
      </c>
      <c r="BN22" s="69"/>
      <c r="BO22" s="81"/>
      <c r="BP22" s="81"/>
      <c r="BQ22" s="86">
        <v>50</v>
      </c>
      <c r="BR22" s="69"/>
      <c r="BS22" s="81"/>
      <c r="BT22" s="81"/>
      <c r="BU22" s="81"/>
      <c r="BV22" s="81"/>
      <c r="BW22" s="81"/>
      <c r="BX22" s="81"/>
      <c r="BY22" s="73">
        <v>435</v>
      </c>
      <c r="BZ22" s="69"/>
      <c r="CA22" s="81"/>
      <c r="CB22" s="81"/>
      <c r="CC22" s="86">
        <v>50</v>
      </c>
      <c r="CD22" s="69"/>
      <c r="CE22" s="81"/>
      <c r="CF22" s="81"/>
      <c r="CG22" s="81"/>
      <c r="CH22" s="81"/>
      <c r="CI22" s="81"/>
      <c r="CJ22" s="81"/>
      <c r="CK22" s="73">
        <v>476</v>
      </c>
      <c r="CL22" s="69"/>
      <c r="CM22" s="81"/>
      <c r="CN22" s="81"/>
      <c r="CO22" s="86">
        <v>50</v>
      </c>
      <c r="CP22" s="69"/>
      <c r="CQ22" s="81"/>
      <c r="CR22" s="81"/>
      <c r="CS22" s="81"/>
      <c r="CT22" s="81"/>
      <c r="CU22" s="81"/>
      <c r="CV22" s="81"/>
      <c r="CW22" s="73">
        <v>438</v>
      </c>
      <c r="CX22" s="69"/>
      <c r="CY22" s="81"/>
      <c r="CZ22" s="81"/>
      <c r="DA22" s="86">
        <v>50</v>
      </c>
      <c r="DB22" s="69"/>
      <c r="DC22" s="81"/>
      <c r="DD22" s="81"/>
      <c r="DE22" s="86">
        <v>50</v>
      </c>
      <c r="DF22" s="69"/>
      <c r="DG22" s="81"/>
      <c r="DH22" s="81"/>
      <c r="DI22" s="86">
        <v>150</v>
      </c>
      <c r="DJ22" s="69">
        <v>9</v>
      </c>
      <c r="DK22" s="81">
        <v>30</v>
      </c>
      <c r="DL22" s="81"/>
      <c r="DM22" s="73">
        <v>0</v>
      </c>
      <c r="DN22" s="69">
        <v>9</v>
      </c>
      <c r="DO22" s="81">
        <v>50</v>
      </c>
      <c r="DP22" s="81"/>
      <c r="DQ22" s="86">
        <f t="shared" si="18"/>
        <v>5.229594535194337E-12</v>
      </c>
      <c r="DR22" s="69">
        <v>10</v>
      </c>
      <c r="DS22" s="81">
        <v>10</v>
      </c>
      <c r="DT22" s="81"/>
      <c r="DU22" s="86">
        <f t="shared" si="19"/>
        <v>-4.320099833421409E-12</v>
      </c>
      <c r="DV22" s="69">
        <v>10</v>
      </c>
      <c r="DW22" s="81">
        <v>16</v>
      </c>
      <c r="DX22" s="81"/>
      <c r="DY22" s="86">
        <f t="shared" si="20"/>
        <v>3.524291969370097E-12</v>
      </c>
      <c r="DZ22" s="69">
        <v>10</v>
      </c>
      <c r="EA22" s="81">
        <v>20</v>
      </c>
      <c r="EB22" s="81"/>
      <c r="EC22" s="81">
        <v>10</v>
      </c>
      <c r="ED22" s="81">
        <v>27</v>
      </c>
      <c r="EE22" s="81">
        <v>12</v>
      </c>
      <c r="EF22" s="81"/>
      <c r="EG22" s="73">
        <f t="shared" si="21"/>
        <v>431.99999999999557</v>
      </c>
      <c r="EH22" s="69">
        <v>11</v>
      </c>
      <c r="EI22" s="81">
        <v>5</v>
      </c>
      <c r="EJ22" s="81"/>
      <c r="EK22" s="86">
        <f t="shared" si="22"/>
        <v>0</v>
      </c>
      <c r="EL22" s="69">
        <v>11</v>
      </c>
      <c r="EM22" s="81">
        <v>8</v>
      </c>
      <c r="EN22" s="81"/>
      <c r="EO22" s="81">
        <v>11</v>
      </c>
      <c r="EP22" s="81">
        <v>15</v>
      </c>
      <c r="EQ22" s="81">
        <v>15</v>
      </c>
      <c r="ER22" s="81"/>
      <c r="ES22" s="73">
        <f t="shared" si="23"/>
        <v>435.00000000000085</v>
      </c>
      <c r="ET22" s="69">
        <v>11</v>
      </c>
      <c r="EU22" s="81">
        <v>39</v>
      </c>
      <c r="EV22" s="81"/>
      <c r="EW22" s="86">
        <f t="shared" si="24"/>
        <v>2.9558577807620168E-12</v>
      </c>
      <c r="EX22" s="69">
        <v>11</v>
      </c>
      <c r="EY22" s="81">
        <v>49</v>
      </c>
      <c r="EZ22" s="81"/>
      <c r="FA22" s="86">
        <f t="shared" si="25"/>
        <v>-2.1600499167107046E-12</v>
      </c>
      <c r="FB22" s="69">
        <v>12</v>
      </c>
      <c r="FC22" s="81">
        <v>5</v>
      </c>
      <c r="FD22" s="81"/>
      <c r="FE22" s="86">
        <f t="shared" si="31"/>
        <v>1.3642420526593924E-12</v>
      </c>
      <c r="FF22" s="69">
        <v>12</v>
      </c>
      <c r="FG22" s="81">
        <v>7</v>
      </c>
      <c r="FH22" s="81"/>
      <c r="FI22" s="81">
        <v>12</v>
      </c>
      <c r="FJ22" s="81">
        <v>9</v>
      </c>
      <c r="FK22" s="81">
        <v>0</v>
      </c>
      <c r="FL22" s="81"/>
      <c r="FM22" s="73">
        <f t="shared" si="26"/>
        <v>119.99999999999957</v>
      </c>
      <c r="FN22" s="69">
        <v>12</v>
      </c>
      <c r="FO22" s="81">
        <v>29</v>
      </c>
      <c r="FP22" s="81"/>
      <c r="FQ22" s="86">
        <f t="shared" si="27"/>
        <v>-4.774847184307873E-12</v>
      </c>
      <c r="FR22" s="69">
        <v>12</v>
      </c>
      <c r="FS22" s="81">
        <v>33</v>
      </c>
      <c r="FT22" s="81"/>
      <c r="FU22" s="81">
        <v>12</v>
      </c>
      <c r="FV22" s="81">
        <v>39</v>
      </c>
      <c r="FW22" s="81">
        <v>37</v>
      </c>
      <c r="FX22" s="81"/>
      <c r="FY22" s="73">
        <f t="shared" si="28"/>
        <v>396.9999999999917</v>
      </c>
      <c r="FZ22" s="69">
        <v>12</v>
      </c>
      <c r="GA22" s="81">
        <v>50</v>
      </c>
      <c r="GB22" s="81"/>
      <c r="GC22" s="86">
        <f>(TIME(FZ22,GA22,GB22)-TIME(FR22,FS22,FT22))*86400-1020</f>
        <v>-3.637978807091713E-12</v>
      </c>
      <c r="GD22" s="69">
        <v>12</v>
      </c>
      <c r="GE22" s="81">
        <v>54</v>
      </c>
      <c r="GF22" s="81"/>
      <c r="GG22" s="81">
        <v>12</v>
      </c>
      <c r="GH22" s="81">
        <v>56</v>
      </c>
      <c r="GI22" s="81">
        <v>2</v>
      </c>
      <c r="GJ22" s="81"/>
      <c r="GK22" s="73">
        <f t="shared" si="30"/>
        <v>122.00000000000308</v>
      </c>
      <c r="GL22" s="69">
        <v>13</v>
      </c>
      <c r="GM22" s="81">
        <v>10</v>
      </c>
      <c r="GN22" s="81"/>
      <c r="GO22" s="86">
        <f t="shared" si="33"/>
        <v>-3.410605131648481E-12</v>
      </c>
      <c r="GP22" s="69">
        <v>13</v>
      </c>
      <c r="GQ22" s="81">
        <v>13</v>
      </c>
      <c r="GR22" s="81"/>
      <c r="GS22" s="81">
        <v>13</v>
      </c>
      <c r="GT22" s="81">
        <v>22</v>
      </c>
      <c r="GU22" s="81">
        <v>15</v>
      </c>
      <c r="GV22" s="81"/>
      <c r="GW22" s="73">
        <f t="shared" si="34"/>
        <v>555.0000000000005</v>
      </c>
      <c r="GX22" s="69">
        <v>13</v>
      </c>
      <c r="GY22" s="81">
        <v>38</v>
      </c>
      <c r="GZ22" s="81"/>
      <c r="HA22" s="86">
        <f t="shared" si="35"/>
        <v>-5.229594535194337E-12</v>
      </c>
      <c r="HB22" s="69">
        <v>13</v>
      </c>
      <c r="HC22" s="81">
        <v>58</v>
      </c>
      <c r="HD22" s="81"/>
      <c r="HE22" s="86">
        <f>(TIME(HB22,HC22,HD22)-TIME(GX22,GY22,GZ22))*86400-1200</f>
        <v>5.229594535194337E-12</v>
      </c>
      <c r="HF22" s="69">
        <v>14</v>
      </c>
      <c r="HG22" s="81">
        <v>13</v>
      </c>
      <c r="HH22" s="81"/>
      <c r="HI22" s="86">
        <v>0</v>
      </c>
    </row>
    <row r="23" spans="1:217" s="5" customFormat="1" ht="25.5">
      <c r="A23" s="104"/>
      <c r="B23" s="41">
        <v>14</v>
      </c>
      <c r="C23" s="135">
        <f t="shared" si="32"/>
        <v>5435.000000000011</v>
      </c>
      <c r="D23" s="108">
        <v>10</v>
      </c>
      <c r="E23" s="57" t="s">
        <v>103</v>
      </c>
      <c r="F23" s="57">
        <v>43</v>
      </c>
      <c r="G23" s="83" t="s">
        <v>137</v>
      </c>
      <c r="H23" s="84" t="s">
        <v>138</v>
      </c>
      <c r="I23" s="85"/>
      <c r="J23" s="69">
        <v>11</v>
      </c>
      <c r="K23" s="81">
        <v>0</v>
      </c>
      <c r="L23" s="81"/>
      <c r="M23" s="73">
        <v>0</v>
      </c>
      <c r="N23" s="69">
        <v>11</v>
      </c>
      <c r="O23" s="81">
        <v>18</v>
      </c>
      <c r="P23" s="81"/>
      <c r="Q23" s="73">
        <f t="shared" si="0"/>
        <v>5.6843418860808015E-12</v>
      </c>
      <c r="R23" s="69">
        <v>11</v>
      </c>
      <c r="S23" s="81">
        <v>38</v>
      </c>
      <c r="T23" s="81"/>
      <c r="U23" s="73">
        <f t="shared" si="1"/>
        <v>-4.320099833421409E-12</v>
      </c>
      <c r="V23" s="69">
        <v>11</v>
      </c>
      <c r="W23" s="81">
        <v>56</v>
      </c>
      <c r="X23" s="81"/>
      <c r="Y23" s="73">
        <f t="shared" si="2"/>
        <v>0</v>
      </c>
      <c r="Z23" s="69">
        <v>11</v>
      </c>
      <c r="AA23" s="81">
        <v>59</v>
      </c>
      <c r="AB23" s="81"/>
      <c r="AC23" s="81">
        <v>12</v>
      </c>
      <c r="AD23" s="81">
        <v>4</v>
      </c>
      <c r="AE23" s="81">
        <v>1</v>
      </c>
      <c r="AF23" s="81"/>
      <c r="AG23" s="73">
        <f>(TIME(AC23,AD23,AE23)-TIME(Z23,AA23,AB23))*86400+AF23</f>
        <v>301.0000000000103</v>
      </c>
      <c r="AH23" s="69">
        <v>12</v>
      </c>
      <c r="AI23" s="81">
        <v>44</v>
      </c>
      <c r="AJ23" s="81"/>
      <c r="AK23" s="73">
        <f>(TIME(AH23,AI23,AJ23)-TIME(Z23,AA23,AB23))*86400-2700</f>
        <v>5.002220859751105E-12</v>
      </c>
      <c r="AL23" s="69"/>
      <c r="AM23" s="81"/>
      <c r="AN23" s="81"/>
      <c r="AO23" s="81"/>
      <c r="AP23" s="81"/>
      <c r="AQ23" s="81"/>
      <c r="AR23" s="81"/>
      <c r="AS23" s="73">
        <v>578</v>
      </c>
      <c r="AT23" s="69"/>
      <c r="AU23" s="81"/>
      <c r="AV23" s="81"/>
      <c r="AW23" s="73">
        <v>50</v>
      </c>
      <c r="AX23" s="69"/>
      <c r="AY23" s="81"/>
      <c r="AZ23" s="81"/>
      <c r="BA23" s="81"/>
      <c r="BB23" s="81"/>
      <c r="BC23" s="81"/>
      <c r="BD23" s="81"/>
      <c r="BE23" s="73">
        <v>471</v>
      </c>
      <c r="BF23" s="69"/>
      <c r="BG23" s="81"/>
      <c r="BH23" s="81"/>
      <c r="BI23" s="73">
        <v>50</v>
      </c>
      <c r="BJ23" s="69"/>
      <c r="BK23" s="81"/>
      <c r="BL23" s="81"/>
      <c r="BM23" s="73">
        <v>50</v>
      </c>
      <c r="BN23" s="69"/>
      <c r="BO23" s="81"/>
      <c r="BP23" s="81"/>
      <c r="BQ23" s="73">
        <v>50</v>
      </c>
      <c r="BR23" s="69"/>
      <c r="BS23" s="81"/>
      <c r="BT23" s="81"/>
      <c r="BU23" s="81"/>
      <c r="BV23" s="81"/>
      <c r="BW23" s="81"/>
      <c r="BX23" s="81"/>
      <c r="BY23" s="73">
        <v>435</v>
      </c>
      <c r="BZ23" s="69"/>
      <c r="CA23" s="81"/>
      <c r="CB23" s="81"/>
      <c r="CC23" s="73">
        <v>50</v>
      </c>
      <c r="CD23" s="69"/>
      <c r="CE23" s="81"/>
      <c r="CF23" s="81"/>
      <c r="CG23" s="81"/>
      <c r="CH23" s="81"/>
      <c r="CI23" s="81"/>
      <c r="CJ23" s="81"/>
      <c r="CK23" s="73">
        <v>476</v>
      </c>
      <c r="CL23" s="69"/>
      <c r="CM23" s="81"/>
      <c r="CN23" s="81"/>
      <c r="CO23" s="73">
        <v>50</v>
      </c>
      <c r="CP23" s="69"/>
      <c r="CQ23" s="81"/>
      <c r="CR23" s="81"/>
      <c r="CS23" s="81"/>
      <c r="CT23" s="81"/>
      <c r="CU23" s="81"/>
      <c r="CV23" s="81"/>
      <c r="CW23" s="73">
        <v>438</v>
      </c>
      <c r="CX23" s="69"/>
      <c r="CY23" s="81"/>
      <c r="CZ23" s="81"/>
      <c r="DA23" s="73">
        <v>50</v>
      </c>
      <c r="DB23" s="69"/>
      <c r="DC23" s="81"/>
      <c r="DD23" s="81"/>
      <c r="DE23" s="73">
        <v>50</v>
      </c>
      <c r="DF23" s="69"/>
      <c r="DG23" s="81"/>
      <c r="DH23" s="81"/>
      <c r="DI23" s="73">
        <v>150</v>
      </c>
      <c r="DJ23" s="69">
        <v>9</v>
      </c>
      <c r="DK23" s="81">
        <v>26</v>
      </c>
      <c r="DL23" s="81"/>
      <c r="DM23" s="73">
        <v>0</v>
      </c>
      <c r="DN23" s="69">
        <v>9</v>
      </c>
      <c r="DO23" s="81">
        <v>46</v>
      </c>
      <c r="DP23" s="81"/>
      <c r="DQ23" s="73">
        <f t="shared" si="18"/>
        <v>5.229594535194337E-12</v>
      </c>
      <c r="DR23" s="69">
        <v>10</v>
      </c>
      <c r="DS23" s="81">
        <v>6</v>
      </c>
      <c r="DT23" s="81"/>
      <c r="DU23" s="73">
        <f t="shared" si="19"/>
        <v>-4.320099833421409E-12</v>
      </c>
      <c r="DV23" s="69">
        <v>10</v>
      </c>
      <c r="DW23" s="81">
        <v>12</v>
      </c>
      <c r="DX23" s="81"/>
      <c r="DY23" s="73">
        <f t="shared" si="20"/>
        <v>-1.2505552149377763E-12</v>
      </c>
      <c r="DZ23" s="69">
        <v>10</v>
      </c>
      <c r="EA23" s="81">
        <v>16</v>
      </c>
      <c r="EB23" s="81"/>
      <c r="EC23" s="81">
        <v>10</v>
      </c>
      <c r="ED23" s="81">
        <v>23</v>
      </c>
      <c r="EE23" s="81">
        <v>59</v>
      </c>
      <c r="EF23" s="81"/>
      <c r="EG23" s="73">
        <f t="shared" si="21"/>
        <v>478.99999999999653</v>
      </c>
      <c r="EH23" s="69">
        <v>11</v>
      </c>
      <c r="EI23" s="81">
        <v>1</v>
      </c>
      <c r="EJ23" s="81"/>
      <c r="EK23" s="73">
        <f t="shared" si="22"/>
        <v>0</v>
      </c>
      <c r="EL23" s="69">
        <v>11</v>
      </c>
      <c r="EM23" s="81">
        <v>4</v>
      </c>
      <c r="EN23" s="81"/>
      <c r="EO23" s="81">
        <v>11</v>
      </c>
      <c r="EP23" s="81">
        <v>11</v>
      </c>
      <c r="EQ23" s="81">
        <v>44</v>
      </c>
      <c r="ER23" s="81"/>
      <c r="ES23" s="73">
        <f t="shared" si="23"/>
        <v>464.0000000000038</v>
      </c>
      <c r="ET23" s="69">
        <v>11</v>
      </c>
      <c r="EU23" s="81">
        <v>35</v>
      </c>
      <c r="EV23" s="81"/>
      <c r="EW23" s="73">
        <f t="shared" si="24"/>
        <v>2.9558577807620168E-12</v>
      </c>
      <c r="EX23" s="69">
        <v>11</v>
      </c>
      <c r="EY23" s="81">
        <v>45</v>
      </c>
      <c r="EZ23" s="81"/>
      <c r="FA23" s="73">
        <f t="shared" si="25"/>
        <v>-2.1600499167107046E-12</v>
      </c>
      <c r="FB23" s="69">
        <v>12</v>
      </c>
      <c r="FC23" s="81">
        <v>1</v>
      </c>
      <c r="FD23" s="81"/>
      <c r="FE23" s="73">
        <f t="shared" si="31"/>
        <v>1.3642420526593924E-12</v>
      </c>
      <c r="FF23" s="69">
        <v>12</v>
      </c>
      <c r="FG23" s="81">
        <v>15</v>
      </c>
      <c r="FH23" s="81"/>
      <c r="FI23" s="81">
        <v>12</v>
      </c>
      <c r="FJ23" s="81">
        <v>17</v>
      </c>
      <c r="FK23" s="81">
        <v>21</v>
      </c>
      <c r="FL23" s="72">
        <v>60</v>
      </c>
      <c r="FM23" s="73">
        <f t="shared" si="26"/>
        <v>201.00000000000284</v>
      </c>
      <c r="FN23" s="69">
        <v>12</v>
      </c>
      <c r="FO23" s="81">
        <v>31</v>
      </c>
      <c r="FP23" s="81"/>
      <c r="FQ23" s="73">
        <v>0</v>
      </c>
      <c r="FR23" s="69">
        <v>12</v>
      </c>
      <c r="FS23" s="81">
        <v>35</v>
      </c>
      <c r="FT23" s="81"/>
      <c r="FU23" s="81">
        <v>12</v>
      </c>
      <c r="FV23" s="81">
        <v>42</v>
      </c>
      <c r="FW23" s="81">
        <v>47</v>
      </c>
      <c r="FX23" s="81"/>
      <c r="FY23" s="73">
        <f t="shared" si="28"/>
        <v>466.99999999999943</v>
      </c>
      <c r="FZ23" s="69">
        <v>12</v>
      </c>
      <c r="GA23" s="81">
        <v>52</v>
      </c>
      <c r="GB23" s="81"/>
      <c r="GC23" s="73">
        <f>(TIME(FZ23,GA23,GB23)-TIME(FR23,FS23,FT23))*86400-1020</f>
        <v>-3.637978807091713E-12</v>
      </c>
      <c r="GD23" s="69">
        <v>12</v>
      </c>
      <c r="GE23" s="81">
        <v>56</v>
      </c>
      <c r="GF23" s="81"/>
      <c r="GG23" s="81">
        <v>12</v>
      </c>
      <c r="GH23" s="81">
        <v>58</v>
      </c>
      <c r="GI23" s="81">
        <v>12</v>
      </c>
      <c r="GJ23" s="81"/>
      <c r="GK23" s="73">
        <f t="shared" si="30"/>
        <v>132.00000000000145</v>
      </c>
      <c r="GL23" s="69">
        <v>13</v>
      </c>
      <c r="GM23" s="81">
        <v>12</v>
      </c>
      <c r="GN23" s="81"/>
      <c r="GO23" s="73">
        <f t="shared" si="33"/>
        <v>-3.410605131648481E-12</v>
      </c>
      <c r="GP23" s="69">
        <v>13</v>
      </c>
      <c r="GQ23" s="81">
        <v>15</v>
      </c>
      <c r="GR23" s="81"/>
      <c r="GS23" s="81">
        <v>13</v>
      </c>
      <c r="GT23" s="81">
        <v>22</v>
      </c>
      <c r="GU23" s="81">
        <v>23</v>
      </c>
      <c r="GV23" s="81"/>
      <c r="GW23" s="73">
        <f t="shared" si="34"/>
        <v>442.9999999999957</v>
      </c>
      <c r="GX23" s="69">
        <v>13</v>
      </c>
      <c r="GY23" s="81">
        <v>40</v>
      </c>
      <c r="GZ23" s="81"/>
      <c r="HA23" s="73">
        <f t="shared" si="35"/>
        <v>-5.229594535194337E-12</v>
      </c>
      <c r="HB23" s="69">
        <v>14</v>
      </c>
      <c r="HC23" s="81">
        <v>0</v>
      </c>
      <c r="HD23" s="81"/>
      <c r="HE23" s="73">
        <f>(TIME(HB23,HC23,HD23)-TIME(GX23,GY23,GZ23))*86400-1200</f>
        <v>5.229594535194337E-12</v>
      </c>
      <c r="HF23" s="69">
        <v>14</v>
      </c>
      <c r="HG23" s="81">
        <v>17</v>
      </c>
      <c r="HH23" s="81"/>
      <c r="HI23" s="73">
        <v>0</v>
      </c>
    </row>
    <row r="24" spans="2:217" ht="25.5">
      <c r="B24" s="142" t="s">
        <v>167</v>
      </c>
      <c r="C24" s="143"/>
      <c r="D24" s="144"/>
      <c r="E24" s="3" t="s">
        <v>112</v>
      </c>
      <c r="F24" s="3">
        <v>1</v>
      </c>
      <c r="G24" s="2" t="s">
        <v>127</v>
      </c>
      <c r="H24" s="49" t="s">
        <v>128</v>
      </c>
      <c r="I24" s="46" t="s">
        <v>152</v>
      </c>
      <c r="J24" s="66">
        <v>10</v>
      </c>
      <c r="K24" s="67">
        <v>48</v>
      </c>
      <c r="L24" s="67"/>
      <c r="M24" s="68">
        <v>0</v>
      </c>
      <c r="N24" s="66">
        <v>11</v>
      </c>
      <c r="O24" s="67">
        <v>6</v>
      </c>
      <c r="P24" s="67"/>
      <c r="Q24" s="68">
        <f t="shared" si="0"/>
        <v>-3.865352482534945E-12</v>
      </c>
      <c r="R24" s="66">
        <v>11</v>
      </c>
      <c r="S24" s="67">
        <v>26</v>
      </c>
      <c r="T24" s="67"/>
      <c r="U24" s="68">
        <f t="shared" si="1"/>
        <v>5.229594535194337E-12</v>
      </c>
      <c r="V24" s="66">
        <v>11</v>
      </c>
      <c r="W24" s="67">
        <v>44</v>
      </c>
      <c r="X24" s="67"/>
      <c r="Y24" s="68">
        <f t="shared" si="2"/>
        <v>-3.865352482534945E-12</v>
      </c>
      <c r="Z24" s="66">
        <v>11</v>
      </c>
      <c r="AA24" s="67">
        <v>47</v>
      </c>
      <c r="AB24" s="67"/>
      <c r="AC24" s="67">
        <v>11</v>
      </c>
      <c r="AD24" s="67">
        <v>51</v>
      </c>
      <c r="AE24" s="67">
        <v>16</v>
      </c>
      <c r="AF24" s="67"/>
      <c r="AG24" s="68">
        <f>(TIME(AC24,AD24,AE24)-TIME(Z24,AA24,AB24))*86400+AF24</f>
        <v>256.00000000000324</v>
      </c>
      <c r="AH24" s="66">
        <v>12</v>
      </c>
      <c r="AI24" s="67">
        <v>32</v>
      </c>
      <c r="AJ24" s="67"/>
      <c r="AK24" s="68">
        <f>(TIME(AH24,AI24,AJ24)-TIME(Z24,AA24,AB24))*86400-2700</f>
        <v>5.002220859751105E-12</v>
      </c>
      <c r="AL24" s="66">
        <v>12</v>
      </c>
      <c r="AM24" s="67">
        <v>35</v>
      </c>
      <c r="AN24" s="67"/>
      <c r="AO24" s="67">
        <v>12</v>
      </c>
      <c r="AP24" s="67">
        <v>39</v>
      </c>
      <c r="AQ24" s="67">
        <v>24</v>
      </c>
      <c r="AR24" s="67"/>
      <c r="AS24" s="68">
        <f>(TIME(AO24,AP24,AQ24)-TIME(AL24,AM24,AN24))*86400+AR24</f>
        <v>263.9999999999933</v>
      </c>
      <c r="AT24" s="66">
        <v>13</v>
      </c>
      <c r="AU24" s="67">
        <v>2</v>
      </c>
      <c r="AV24" s="67"/>
      <c r="AW24" s="68">
        <f>(TIME(AT24,AU24,AV24)-TIME(AL24,AM24,AN24))*86400-1620</f>
        <v>-5.6843418860808015E-12</v>
      </c>
      <c r="AX24" s="66">
        <v>13</v>
      </c>
      <c r="AY24" s="67">
        <v>9</v>
      </c>
      <c r="AZ24" s="67"/>
      <c r="BA24" s="67">
        <v>13</v>
      </c>
      <c r="BB24" s="67">
        <v>11</v>
      </c>
      <c r="BC24" s="67">
        <v>47</v>
      </c>
      <c r="BD24" s="67"/>
      <c r="BE24" s="68">
        <f>(TIME(BA24,BB24,BC24)-TIME(AX24,AY24,AZ24))*86400+BD24</f>
        <v>166.99999999999093</v>
      </c>
      <c r="BF24" s="66">
        <v>13</v>
      </c>
      <c r="BG24" s="67">
        <v>18</v>
      </c>
      <c r="BH24" s="67"/>
      <c r="BI24" s="68">
        <f>(TIME(BF24,BG24,BH24)-TIME(AX24,AY24,AZ24))*86400-540</f>
        <v>-1.9326762412674725E-12</v>
      </c>
      <c r="BJ24" s="66">
        <v>13</v>
      </c>
      <c r="BK24" s="67">
        <v>28</v>
      </c>
      <c r="BL24" s="67"/>
      <c r="BM24" s="68">
        <f>(TIME(BJ24,BK24,BL24)-TIME(BF24,BG24,BH24))*86400-600</f>
        <v>-2.1600499167107046E-12</v>
      </c>
      <c r="BN24" s="66">
        <v>13</v>
      </c>
      <c r="BO24" s="67">
        <v>38</v>
      </c>
      <c r="BP24" s="67"/>
      <c r="BQ24" s="68">
        <f>(TIME(BN24,BO24,BP24)-TIME(BJ24,BK24,BL24))*86400-600</f>
        <v>-2.1600499167107046E-12</v>
      </c>
      <c r="BR24" s="66">
        <v>13</v>
      </c>
      <c r="BS24" s="67">
        <v>41</v>
      </c>
      <c r="BT24" s="67"/>
      <c r="BU24" s="67">
        <v>13</v>
      </c>
      <c r="BV24" s="67">
        <v>43</v>
      </c>
      <c r="BW24" s="67">
        <v>14</v>
      </c>
      <c r="BX24" s="67"/>
      <c r="BY24" s="68">
        <f>(TIME(BU24,BV24,BW24)-TIME(BR24,BS24,BT24))*86400+BX24</f>
        <v>134.00000000000495</v>
      </c>
      <c r="BZ24" s="66">
        <v>13</v>
      </c>
      <c r="CA24" s="67">
        <v>59</v>
      </c>
      <c r="CB24" s="67"/>
      <c r="CC24" s="68">
        <f>(TIME(BZ24,CA24,CB24)-TIME(BR24,BS24,BT24))*86400-1080</f>
        <v>-3.865352482534945E-12</v>
      </c>
      <c r="CD24" s="66">
        <v>14</v>
      </c>
      <c r="CE24" s="67">
        <v>2</v>
      </c>
      <c r="CF24" s="67"/>
      <c r="CG24" s="67">
        <v>14</v>
      </c>
      <c r="CH24" s="67">
        <v>4</v>
      </c>
      <c r="CI24" s="67">
        <v>49</v>
      </c>
      <c r="CJ24" s="67"/>
      <c r="CK24" s="68">
        <f>(TIME(CG24,CH24,CI24)-TIME(CD24,CE24,CF24))*86400+CJ24</f>
        <v>168.99999999999443</v>
      </c>
      <c r="CL24" s="66">
        <v>14</v>
      </c>
      <c r="CM24" s="67">
        <v>20</v>
      </c>
      <c r="CN24" s="67"/>
      <c r="CO24" s="68">
        <f>(TIME(CL24,CM24,CN24)-TIME(CD24,CE24,CF24))*86400-1080</f>
        <v>-3.865352482534945E-12</v>
      </c>
      <c r="CP24" s="66">
        <v>14</v>
      </c>
      <c r="CQ24" s="67">
        <v>23</v>
      </c>
      <c r="CR24" s="67"/>
      <c r="CS24" s="67">
        <v>14</v>
      </c>
      <c r="CT24" s="67">
        <v>25</v>
      </c>
      <c r="CU24" s="67">
        <v>14</v>
      </c>
      <c r="CV24" s="67"/>
      <c r="CW24" s="68">
        <f>(TIME(CS24,CT24,CU24)-TIME(CP24,CQ24,CR24))*86400+CV24</f>
        <v>134.00000000000495</v>
      </c>
      <c r="CX24" s="66">
        <v>14</v>
      </c>
      <c r="CY24" s="67">
        <v>35</v>
      </c>
      <c r="CZ24" s="67"/>
      <c r="DA24" s="68">
        <f>(TIME(CX24,CY24,CZ24)-TIME(CP24,CQ24,CR24))*86400-720</f>
        <v>7.048583938740194E-12</v>
      </c>
      <c r="DB24" s="66">
        <v>15</v>
      </c>
      <c r="DC24" s="67">
        <v>20</v>
      </c>
      <c r="DD24" s="67"/>
      <c r="DE24" s="68">
        <f>(TIME(DB24,DC24,DD24)-TIME(CX24,CY24,CZ24))*86400-2700</f>
        <v>0</v>
      </c>
      <c r="DF24" s="66"/>
      <c r="DG24" s="67"/>
      <c r="DH24" s="67"/>
      <c r="DI24" s="68">
        <v>0</v>
      </c>
      <c r="DJ24" s="66">
        <v>9</v>
      </c>
      <c r="DK24" s="67">
        <v>10</v>
      </c>
      <c r="DL24" s="67"/>
      <c r="DM24" s="68">
        <v>0</v>
      </c>
      <c r="DN24" s="66">
        <v>9</v>
      </c>
      <c r="DO24" s="67">
        <v>30</v>
      </c>
      <c r="DP24" s="67"/>
      <c r="DQ24" s="68">
        <f t="shared" si="18"/>
        <v>0</v>
      </c>
      <c r="DR24" s="66">
        <v>9</v>
      </c>
      <c r="DS24" s="67">
        <v>50</v>
      </c>
      <c r="DT24" s="67"/>
      <c r="DU24" s="68">
        <f t="shared" si="19"/>
        <v>5.229594535194337E-12</v>
      </c>
      <c r="DV24" s="66">
        <v>9</v>
      </c>
      <c r="DW24" s="67">
        <v>56</v>
      </c>
      <c r="DX24" s="67"/>
      <c r="DY24" s="68">
        <f t="shared" si="20"/>
        <v>-1.2505552149377763E-12</v>
      </c>
      <c r="DZ24" s="66">
        <v>10</v>
      </c>
      <c r="EA24" s="67">
        <v>0</v>
      </c>
      <c r="EB24" s="67"/>
      <c r="EC24" s="67">
        <v>10</v>
      </c>
      <c r="ED24" s="67">
        <v>6</v>
      </c>
      <c r="EE24" s="67">
        <v>23</v>
      </c>
      <c r="EF24" s="72">
        <v>10</v>
      </c>
      <c r="EG24" s="68">
        <f t="shared" si="21"/>
        <v>392.9999999999959</v>
      </c>
      <c r="EH24" s="66">
        <v>10</v>
      </c>
      <c r="EI24" s="67">
        <v>45</v>
      </c>
      <c r="EJ24" s="67"/>
      <c r="EK24" s="68">
        <f t="shared" si="22"/>
        <v>0</v>
      </c>
      <c r="EL24" s="66"/>
      <c r="EM24" s="67"/>
      <c r="EN24" s="67"/>
      <c r="EO24" s="67"/>
      <c r="EP24" s="67"/>
      <c r="EQ24" s="67"/>
      <c r="ER24" s="67"/>
      <c r="ES24" s="68"/>
      <c r="ET24" s="66"/>
      <c r="EU24" s="67"/>
      <c r="EV24" s="67"/>
      <c r="EW24" s="68"/>
      <c r="EX24" s="66"/>
      <c r="EY24" s="67"/>
      <c r="EZ24" s="67"/>
      <c r="FA24" s="68"/>
      <c r="FB24" s="66"/>
      <c r="FC24" s="67"/>
      <c r="FD24" s="67"/>
      <c r="FE24" s="68"/>
      <c r="FF24" s="66"/>
      <c r="FG24" s="67"/>
      <c r="FH24" s="67"/>
      <c r="FI24" s="67"/>
      <c r="FJ24" s="67"/>
      <c r="FK24" s="67"/>
      <c r="FL24" s="67"/>
      <c r="FM24" s="68"/>
      <c r="FN24" s="66"/>
      <c r="FO24" s="67"/>
      <c r="FP24" s="67"/>
      <c r="FQ24" s="68"/>
      <c r="FR24" s="66"/>
      <c r="FS24" s="67"/>
      <c r="FT24" s="67"/>
      <c r="FU24" s="67"/>
      <c r="FV24" s="67"/>
      <c r="FW24" s="67"/>
      <c r="FX24" s="67"/>
      <c r="FY24" s="68"/>
      <c r="FZ24" s="66"/>
      <c r="GA24" s="67"/>
      <c r="GB24" s="67"/>
      <c r="GC24" s="68"/>
      <c r="GD24" s="66"/>
      <c r="GE24" s="67"/>
      <c r="GF24" s="67"/>
      <c r="GG24" s="67"/>
      <c r="GH24" s="67"/>
      <c r="GI24" s="67"/>
      <c r="GJ24" s="67"/>
      <c r="GK24" s="68"/>
      <c r="GL24" s="66"/>
      <c r="GM24" s="67"/>
      <c r="GN24" s="67"/>
      <c r="GO24" s="68"/>
      <c r="GP24" s="66"/>
      <c r="GQ24" s="67"/>
      <c r="GR24" s="67"/>
      <c r="GS24" s="67"/>
      <c r="GT24" s="67"/>
      <c r="GU24" s="67"/>
      <c r="GV24" s="67"/>
      <c r="GW24" s="68"/>
      <c r="GX24" s="66"/>
      <c r="GY24" s="67"/>
      <c r="GZ24" s="67"/>
      <c r="HA24" s="68"/>
      <c r="HB24" s="66"/>
      <c r="HC24" s="67"/>
      <c r="HD24" s="67"/>
      <c r="HE24" s="68"/>
      <c r="HF24" s="66"/>
      <c r="HG24" s="67"/>
      <c r="HH24" s="67"/>
      <c r="HI24" s="68"/>
    </row>
    <row r="25" spans="1:217" s="5" customFormat="1" ht="26.25" thickBot="1">
      <c r="A25" s="104"/>
      <c r="B25" s="145" t="s">
        <v>167</v>
      </c>
      <c r="C25" s="146"/>
      <c r="D25" s="147"/>
      <c r="E25" s="91" t="s">
        <v>103</v>
      </c>
      <c r="F25" s="91">
        <v>15</v>
      </c>
      <c r="G25" s="92" t="s">
        <v>120</v>
      </c>
      <c r="H25" s="93" t="s">
        <v>121</v>
      </c>
      <c r="I25" s="94"/>
      <c r="J25" s="77">
        <v>10</v>
      </c>
      <c r="K25" s="95">
        <v>58</v>
      </c>
      <c r="L25" s="95"/>
      <c r="M25" s="96">
        <v>0</v>
      </c>
      <c r="N25" s="77">
        <v>11</v>
      </c>
      <c r="O25" s="95">
        <v>16</v>
      </c>
      <c r="P25" s="95"/>
      <c r="Q25" s="132">
        <f t="shared" si="0"/>
        <v>5.6843418860808015E-12</v>
      </c>
      <c r="R25" s="77">
        <v>11</v>
      </c>
      <c r="S25" s="95">
        <v>36</v>
      </c>
      <c r="T25" s="95"/>
      <c r="U25" s="132">
        <f t="shared" si="1"/>
        <v>-4.320099833421409E-12</v>
      </c>
      <c r="V25" s="77">
        <v>11</v>
      </c>
      <c r="W25" s="95">
        <v>54</v>
      </c>
      <c r="X25" s="95"/>
      <c r="Y25" s="132">
        <f t="shared" si="2"/>
        <v>0</v>
      </c>
      <c r="Z25" s="77">
        <v>11</v>
      </c>
      <c r="AA25" s="95">
        <v>57</v>
      </c>
      <c r="AB25" s="95"/>
      <c r="AC25" s="95">
        <v>12</v>
      </c>
      <c r="AD25" s="95">
        <v>1</v>
      </c>
      <c r="AE25" s="95">
        <v>40</v>
      </c>
      <c r="AF25" s="95"/>
      <c r="AG25" s="96">
        <f>(TIME(AC25,AD25,AE25)-TIME(Z25,AA25,AB25))*86400+AF25</f>
        <v>280.000000000007</v>
      </c>
      <c r="AH25" s="77">
        <v>12</v>
      </c>
      <c r="AI25" s="95">
        <v>42</v>
      </c>
      <c r="AJ25" s="95"/>
      <c r="AK25" s="132">
        <f>(TIME(AH25,AI25,AJ25)-TIME(Z25,AA25,AB25))*86400-2700</f>
        <v>5.002220859751105E-12</v>
      </c>
      <c r="AL25" s="77">
        <v>12</v>
      </c>
      <c r="AM25" s="95">
        <v>45</v>
      </c>
      <c r="AN25" s="95"/>
      <c r="AO25" s="95">
        <v>12</v>
      </c>
      <c r="AP25" s="95">
        <v>49</v>
      </c>
      <c r="AQ25" s="95">
        <v>47</v>
      </c>
      <c r="AR25" s="95"/>
      <c r="AS25" s="96">
        <f>(TIME(AO25,AP25,AQ25)-TIME(AL25,AM25,AN25))*86400+AR25</f>
        <v>287.0000000000001</v>
      </c>
      <c r="AT25" s="77">
        <v>13</v>
      </c>
      <c r="AU25" s="95">
        <v>12</v>
      </c>
      <c r="AV25" s="95"/>
      <c r="AW25" s="132">
        <f>(TIME(AT25,AU25,AV25)-TIME(AL25,AM25,AN25))*86400-1620</f>
        <v>-5.6843418860808015E-12</v>
      </c>
      <c r="AX25" s="77">
        <v>13</v>
      </c>
      <c r="AY25" s="95">
        <v>15</v>
      </c>
      <c r="AZ25" s="95"/>
      <c r="BA25" s="95">
        <v>13</v>
      </c>
      <c r="BB25" s="95">
        <v>17</v>
      </c>
      <c r="BC25" s="95">
        <v>53</v>
      </c>
      <c r="BD25" s="95"/>
      <c r="BE25" s="96">
        <f>(TIME(BA25,BB25,BC25)-TIME(AX25,AY25,AZ25))*86400+BD25</f>
        <v>172.99999999999187</v>
      </c>
      <c r="BF25" s="77">
        <v>13</v>
      </c>
      <c r="BG25" s="95">
        <v>24</v>
      </c>
      <c r="BH25" s="95"/>
      <c r="BI25" s="132">
        <f>(TIME(BF25,BG25,BH25)-TIME(AX25,AY25,AZ25))*86400-540</f>
        <v>-1.9326762412674725E-12</v>
      </c>
      <c r="BJ25" s="77">
        <v>13</v>
      </c>
      <c r="BK25" s="95">
        <v>34</v>
      </c>
      <c r="BL25" s="95"/>
      <c r="BM25" s="132">
        <f>(TIME(BJ25,BK25,BL25)-TIME(BF25,BG25,BH25))*86400-600</f>
        <v>-2.1600499167107046E-12</v>
      </c>
      <c r="BN25" s="77">
        <v>13</v>
      </c>
      <c r="BO25" s="95">
        <v>44</v>
      </c>
      <c r="BP25" s="95"/>
      <c r="BQ25" s="132">
        <f>(TIME(BN25,BO25,BP25)-TIME(BJ25,BK25,BL25))*86400-600</f>
        <v>-2.1600499167107046E-12</v>
      </c>
      <c r="BR25" s="77">
        <v>13</v>
      </c>
      <c r="BS25" s="95">
        <v>47</v>
      </c>
      <c r="BT25" s="95"/>
      <c r="BU25" s="95">
        <v>13</v>
      </c>
      <c r="BV25" s="95">
        <v>49</v>
      </c>
      <c r="BW25" s="95">
        <v>21</v>
      </c>
      <c r="BX25" s="95"/>
      <c r="BY25" s="96">
        <f>(TIME(BU25,BV25,BW25)-TIME(BR25,BS25,BT25))*86400+BX25</f>
        <v>141.00000000000284</v>
      </c>
      <c r="BZ25" s="77">
        <v>14</v>
      </c>
      <c r="CA25" s="95">
        <v>5</v>
      </c>
      <c r="CB25" s="95"/>
      <c r="CC25" s="132">
        <f>(TIME(BZ25,CA25,CB25)-TIME(BR25,BS25,BT25))*86400-1080</f>
        <v>5.6843418860808015E-12</v>
      </c>
      <c r="CD25" s="77">
        <v>14</v>
      </c>
      <c r="CE25" s="95">
        <v>8</v>
      </c>
      <c r="CF25" s="95"/>
      <c r="CG25" s="95">
        <v>14</v>
      </c>
      <c r="CH25" s="95">
        <v>11</v>
      </c>
      <c r="CI25" s="95">
        <v>7</v>
      </c>
      <c r="CJ25" s="95"/>
      <c r="CK25" s="132">
        <f>(TIME(CG25,CH25,CI25)-TIME(CD25,CE25,CF25))*86400+CJ25</f>
        <v>186.99999999999727</v>
      </c>
      <c r="CL25" s="77">
        <v>14</v>
      </c>
      <c r="CM25" s="95">
        <v>26</v>
      </c>
      <c r="CN25" s="95"/>
      <c r="CO25" s="132">
        <f>(TIME(CL25,CM25,CN25)-TIME(CD25,CE25,CF25))*86400-1080</f>
        <v>-3.865352482534945E-12</v>
      </c>
      <c r="CP25" s="77">
        <v>14</v>
      </c>
      <c r="CQ25" s="95">
        <v>29</v>
      </c>
      <c r="CR25" s="95"/>
      <c r="CS25" s="95">
        <v>14</v>
      </c>
      <c r="CT25" s="95">
        <v>31</v>
      </c>
      <c r="CU25" s="95">
        <v>22</v>
      </c>
      <c r="CV25" s="95"/>
      <c r="CW25" s="96">
        <f>(TIME(CS25,CT25,CU25)-TIME(CP25,CQ25,CR25))*86400+CV25</f>
        <v>141.99999999999983</v>
      </c>
      <c r="CX25" s="77">
        <v>14</v>
      </c>
      <c r="CY25" s="95">
        <v>41</v>
      </c>
      <c r="CZ25" s="95"/>
      <c r="DA25" s="132">
        <f>(TIME(CX25,CY25,CZ25)-TIME(CP25,CQ25,CR25))*86400-720</f>
        <v>7.048583938740194E-12</v>
      </c>
      <c r="DB25" s="77">
        <v>15</v>
      </c>
      <c r="DC25" s="95">
        <v>26</v>
      </c>
      <c r="DD25" s="95"/>
      <c r="DE25" s="132">
        <f>(TIME(DB25,DC25,DD25)-TIME(CX25,CY25,CZ25))*86400-2700</f>
        <v>0</v>
      </c>
      <c r="DF25" s="77"/>
      <c r="DG25" s="95"/>
      <c r="DH25" s="95"/>
      <c r="DI25" s="132">
        <v>0</v>
      </c>
      <c r="DJ25" s="77">
        <v>9</v>
      </c>
      <c r="DK25" s="95">
        <v>20</v>
      </c>
      <c r="DL25" s="95"/>
      <c r="DM25" s="96">
        <v>0</v>
      </c>
      <c r="DN25" s="77">
        <v>9</v>
      </c>
      <c r="DO25" s="95">
        <v>40</v>
      </c>
      <c r="DP25" s="95"/>
      <c r="DQ25" s="132">
        <f t="shared" si="18"/>
        <v>-4.320099833421409E-12</v>
      </c>
      <c r="DR25" s="77">
        <v>10</v>
      </c>
      <c r="DS25" s="95">
        <v>0</v>
      </c>
      <c r="DT25" s="95"/>
      <c r="DU25" s="132">
        <f t="shared" si="19"/>
        <v>5.229594535194337E-12</v>
      </c>
      <c r="DV25" s="77">
        <v>10</v>
      </c>
      <c r="DW25" s="95">
        <v>6</v>
      </c>
      <c r="DX25" s="95"/>
      <c r="DY25" s="132">
        <f t="shared" si="20"/>
        <v>-1.2505552149377763E-12</v>
      </c>
      <c r="DZ25" s="77">
        <v>10</v>
      </c>
      <c r="EA25" s="95">
        <v>10</v>
      </c>
      <c r="EB25" s="95"/>
      <c r="EC25" s="95">
        <v>10</v>
      </c>
      <c r="ED25" s="95">
        <v>17</v>
      </c>
      <c r="EE25" s="95">
        <v>6</v>
      </c>
      <c r="EF25" s="95"/>
      <c r="EG25" s="96">
        <f t="shared" si="21"/>
        <v>425.99999999999943</v>
      </c>
      <c r="EH25" s="77">
        <v>10</v>
      </c>
      <c r="EI25" s="95">
        <v>55</v>
      </c>
      <c r="EJ25" s="95"/>
      <c r="EK25" s="132">
        <f t="shared" si="22"/>
        <v>0</v>
      </c>
      <c r="EL25" s="77">
        <v>10</v>
      </c>
      <c r="EM25" s="95">
        <v>58</v>
      </c>
      <c r="EN25" s="95"/>
      <c r="EO25" s="95">
        <v>11</v>
      </c>
      <c r="EP25" s="95">
        <v>5</v>
      </c>
      <c r="EQ25" s="95">
        <v>30</v>
      </c>
      <c r="ER25" s="95"/>
      <c r="ES25" s="96">
        <f>(TIME(EO25,EP25,EQ25)-TIME(EL25,EM25,EN25))*86400+ER25</f>
        <v>450.0000000000032</v>
      </c>
      <c r="ET25" s="77">
        <v>11</v>
      </c>
      <c r="EU25" s="95">
        <v>29</v>
      </c>
      <c r="EV25" s="95"/>
      <c r="EW25" s="132">
        <f>(TIME(ET25,EU25,EV25)-TIME(EL25,EM25,EN25))*86400-1860</f>
        <v>-1.8189894035458565E-12</v>
      </c>
      <c r="EX25" s="77">
        <v>11</v>
      </c>
      <c r="EY25" s="95">
        <v>39</v>
      </c>
      <c r="EZ25" s="95"/>
      <c r="FA25" s="132">
        <f>(TIME(EX25,EY25,EZ25)-TIME(ET25,EU25,EV25))*86400-600</f>
        <v>2.6147972675971687E-12</v>
      </c>
      <c r="FB25" s="77">
        <v>11</v>
      </c>
      <c r="FC25" s="95">
        <v>55</v>
      </c>
      <c r="FD25" s="95"/>
      <c r="FE25" s="132">
        <f>(TIME(FB25,FC25,FD25)-TIME(EX25,EY25,EZ25))*86400-960</f>
        <v>-3.410605131648481E-12</v>
      </c>
      <c r="FF25" s="77">
        <v>11</v>
      </c>
      <c r="FG25" s="95">
        <v>59</v>
      </c>
      <c r="FH25" s="95"/>
      <c r="FI25" s="95">
        <v>12</v>
      </c>
      <c r="FJ25" s="95">
        <v>0</v>
      </c>
      <c r="FK25" s="95">
        <v>56</v>
      </c>
      <c r="FL25" s="95"/>
      <c r="FM25" s="96">
        <f>(TIME(FI25,FJ25,FK25)-TIME(FF25,FG25,FH25))*86400+FL25</f>
        <v>116.00000000000693</v>
      </c>
      <c r="FN25" s="77">
        <v>12</v>
      </c>
      <c r="FO25" s="95">
        <v>21</v>
      </c>
      <c r="FP25" s="95"/>
      <c r="FQ25" s="132">
        <f>(TIME(FN25,FO25,FP25)-TIME(FF25,FG25,FH25))*86400-1320</f>
        <v>0</v>
      </c>
      <c r="FR25" s="77">
        <v>12</v>
      </c>
      <c r="FS25" s="95">
        <v>25</v>
      </c>
      <c r="FT25" s="95"/>
      <c r="FU25" s="95">
        <v>12</v>
      </c>
      <c r="FV25" s="95">
        <v>31</v>
      </c>
      <c r="FW25" s="95">
        <v>34</v>
      </c>
      <c r="FX25" s="95"/>
      <c r="FY25" s="96">
        <f>(TIME(FU25,FV25,FW25)-TIME(FR25,FS25,FT25))*86400+FX25</f>
        <v>394.00000000001046</v>
      </c>
      <c r="FZ25" s="77">
        <v>12</v>
      </c>
      <c r="GA25" s="95">
        <v>42</v>
      </c>
      <c r="GB25" s="95"/>
      <c r="GC25" s="132">
        <f>(TIME(FZ25,GA25,GB25)-TIME(FR25,FS25,FT25))*86400-1020</f>
        <v>5.9117155615240335E-12</v>
      </c>
      <c r="GD25" s="77">
        <v>12</v>
      </c>
      <c r="GE25" s="95">
        <v>46</v>
      </c>
      <c r="GF25" s="95"/>
      <c r="GG25" s="95">
        <v>12</v>
      </c>
      <c r="GH25" s="95">
        <v>47</v>
      </c>
      <c r="GI25" s="95">
        <v>57</v>
      </c>
      <c r="GJ25" s="95"/>
      <c r="GK25" s="96">
        <f>(TIME(GG25,GH25,GI25)-TIME(GD25,GE25,GF25))*86400+GJ25</f>
        <v>116.9999999999991</v>
      </c>
      <c r="GL25" s="77">
        <v>13</v>
      </c>
      <c r="GM25" s="95">
        <v>2</v>
      </c>
      <c r="GN25" s="95"/>
      <c r="GO25" s="132">
        <f>(TIME(GL25,GM25,GN25)-TIME(GD25,GE25,GF25))*86400-960</f>
        <v>-3.410605131648481E-12</v>
      </c>
      <c r="GP25" s="77"/>
      <c r="GQ25" s="95"/>
      <c r="GR25" s="95"/>
      <c r="GS25" s="95"/>
      <c r="GT25" s="95"/>
      <c r="GU25" s="95"/>
      <c r="GV25" s="95"/>
      <c r="GW25" s="96"/>
      <c r="GX25" s="77"/>
      <c r="GY25" s="95"/>
      <c r="GZ25" s="95"/>
      <c r="HA25" s="132"/>
      <c r="HB25" s="77"/>
      <c r="HC25" s="95"/>
      <c r="HD25" s="95"/>
      <c r="HE25" s="132"/>
      <c r="HF25" s="77"/>
      <c r="HG25" s="95"/>
      <c r="HH25" s="95"/>
      <c r="HI25" s="132"/>
    </row>
    <row r="26" spans="2:3" ht="12.75">
      <c r="B26" s="25"/>
      <c r="C26" s="97"/>
    </row>
    <row r="27" spans="2:3" ht="12.75">
      <c r="B27" s="25"/>
      <c r="C27" s="97"/>
    </row>
    <row r="28" spans="2:3" ht="12.75">
      <c r="B28" s="25"/>
      <c r="C28" s="97"/>
    </row>
    <row r="29" spans="4:45" ht="12.75">
      <c r="D29" t="s">
        <v>176</v>
      </c>
      <c r="AS29" t="s">
        <v>177</v>
      </c>
    </row>
  </sheetData>
  <mergeCells count="114">
    <mergeCell ref="HF5:HH5"/>
    <mergeCell ref="HI5:HI6"/>
    <mergeCell ref="GX5:GZ5"/>
    <mergeCell ref="HA5:HA6"/>
    <mergeCell ref="HB5:HD5"/>
    <mergeCell ref="HE5:HE6"/>
    <mergeCell ref="GP5:GR5"/>
    <mergeCell ref="GS5:GU5"/>
    <mergeCell ref="GV5:GV6"/>
    <mergeCell ref="GW5:GW6"/>
    <mergeCell ref="GJ5:GJ6"/>
    <mergeCell ref="GK5:GK6"/>
    <mergeCell ref="GL5:GN5"/>
    <mergeCell ref="GO5:GO6"/>
    <mergeCell ref="FZ5:GB5"/>
    <mergeCell ref="GC5:GC6"/>
    <mergeCell ref="GD5:GF5"/>
    <mergeCell ref="GG5:GI5"/>
    <mergeCell ref="FR5:FT5"/>
    <mergeCell ref="FU5:FW5"/>
    <mergeCell ref="FX5:FX6"/>
    <mergeCell ref="FY5:FY6"/>
    <mergeCell ref="FL5:FL6"/>
    <mergeCell ref="FM5:FM6"/>
    <mergeCell ref="FN5:FP5"/>
    <mergeCell ref="FQ5:FQ6"/>
    <mergeCell ref="FB5:FD5"/>
    <mergeCell ref="FE5:FE6"/>
    <mergeCell ref="FF5:FH5"/>
    <mergeCell ref="FI5:FK5"/>
    <mergeCell ref="ET5:EV5"/>
    <mergeCell ref="EW5:EW6"/>
    <mergeCell ref="EX5:EZ5"/>
    <mergeCell ref="FA5:FA6"/>
    <mergeCell ref="EL5:EN5"/>
    <mergeCell ref="EO5:EQ5"/>
    <mergeCell ref="ER5:ER6"/>
    <mergeCell ref="ES5:ES6"/>
    <mergeCell ref="EF5:EF6"/>
    <mergeCell ref="EG5:EG6"/>
    <mergeCell ref="EH5:EJ5"/>
    <mergeCell ref="EK5:EK6"/>
    <mergeCell ref="DV5:DX5"/>
    <mergeCell ref="DY5:DY6"/>
    <mergeCell ref="DZ5:EB5"/>
    <mergeCell ref="EC5:EE5"/>
    <mergeCell ref="DN5:DP5"/>
    <mergeCell ref="DQ5:DQ6"/>
    <mergeCell ref="DR5:DT5"/>
    <mergeCell ref="DU5:DU6"/>
    <mergeCell ref="DF5:DH5"/>
    <mergeCell ref="DI5:DI6"/>
    <mergeCell ref="DJ5:DL5"/>
    <mergeCell ref="DM5:DM6"/>
    <mergeCell ref="CX5:CZ5"/>
    <mergeCell ref="DA5:DA6"/>
    <mergeCell ref="DB5:DD5"/>
    <mergeCell ref="DE5:DE6"/>
    <mergeCell ref="CP5:CR5"/>
    <mergeCell ref="CS5:CU5"/>
    <mergeCell ref="CV5:CV6"/>
    <mergeCell ref="CW5:CW6"/>
    <mergeCell ref="CJ5:CJ6"/>
    <mergeCell ref="CK5:CK6"/>
    <mergeCell ref="CL5:CN5"/>
    <mergeCell ref="CO5:CO6"/>
    <mergeCell ref="BZ5:CB5"/>
    <mergeCell ref="CC5:CC6"/>
    <mergeCell ref="CD5:CF5"/>
    <mergeCell ref="CG5:CI5"/>
    <mergeCell ref="BR5:BT5"/>
    <mergeCell ref="BU5:BW5"/>
    <mergeCell ref="BX5:BX6"/>
    <mergeCell ref="BY5:BY6"/>
    <mergeCell ref="BJ5:BL5"/>
    <mergeCell ref="BM5:BM6"/>
    <mergeCell ref="BN5:BP5"/>
    <mergeCell ref="BQ5:BQ6"/>
    <mergeCell ref="BD5:BD6"/>
    <mergeCell ref="BE5:BE6"/>
    <mergeCell ref="BF5:BH5"/>
    <mergeCell ref="BI5:BI6"/>
    <mergeCell ref="AT5:AV5"/>
    <mergeCell ref="AW5:AW6"/>
    <mergeCell ref="AX5:AZ5"/>
    <mergeCell ref="BA5:BC5"/>
    <mergeCell ref="AL5:AN5"/>
    <mergeCell ref="AO5:AQ5"/>
    <mergeCell ref="AR5:AR6"/>
    <mergeCell ref="AS5:AS6"/>
    <mergeCell ref="AF5:AF6"/>
    <mergeCell ref="AG5:AG6"/>
    <mergeCell ref="AH5:AJ5"/>
    <mergeCell ref="AK5:AK6"/>
    <mergeCell ref="I5:I6"/>
    <mergeCell ref="M5:M6"/>
    <mergeCell ref="Z5:AB5"/>
    <mergeCell ref="AC5:AE5"/>
    <mergeCell ref="N5:P5"/>
    <mergeCell ref="Q5:Q6"/>
    <mergeCell ref="R5:T5"/>
    <mergeCell ref="U5:U6"/>
    <mergeCell ref="V5:X5"/>
    <mergeCell ref="Y5:Y6"/>
    <mergeCell ref="B24:D24"/>
    <mergeCell ref="B25:D25"/>
    <mergeCell ref="J5:L5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I30"/>
  <sheetViews>
    <sheetView workbookViewId="0" topLeftCell="A2">
      <pane xSplit="7" ySplit="9" topLeftCell="H11" activePane="bottomRight" state="frozen"/>
      <selection pane="topLeft" activeCell="A2" sqref="A2"/>
      <selection pane="topRight" activeCell="H2" sqref="H2"/>
      <selection pane="bottomLeft" activeCell="A11" sqref="A11"/>
      <selection pane="bottomRight" activeCell="F6" sqref="F6:F7"/>
    </sheetView>
  </sheetViews>
  <sheetFormatPr defaultColWidth="9.00390625" defaultRowHeight="12.75"/>
  <cols>
    <col min="1" max="1" width="2.00390625" style="89" customWidth="1"/>
    <col min="2" max="2" width="3.75390625" style="0" customWidth="1"/>
    <col min="3" max="3" width="7.125" style="0" bestFit="1" customWidth="1"/>
    <col min="4" max="4" width="5.375" style="0" customWidth="1"/>
    <col min="5" max="5" width="6.00390625" style="0" customWidth="1"/>
    <col min="6" max="6" width="4.625" style="0" bestFit="1" customWidth="1"/>
    <col min="7" max="7" width="25.375" style="0" customWidth="1"/>
    <col min="8" max="8" width="10.125" style="0" customWidth="1"/>
    <col min="9" max="9" width="10.375" style="0" customWidth="1"/>
    <col min="10" max="10" width="3.75390625" style="0" hidden="1" customWidth="1"/>
    <col min="11" max="11" width="4.25390625" style="0" hidden="1" customWidth="1"/>
    <col min="12" max="12" width="3.75390625" style="0" hidden="1" customWidth="1"/>
    <col min="13" max="13" width="3.25390625" style="0" bestFit="1" customWidth="1"/>
    <col min="14" max="14" width="3.75390625" style="0" hidden="1" customWidth="1"/>
    <col min="15" max="15" width="4.25390625" style="0" hidden="1" customWidth="1"/>
    <col min="16" max="16" width="3.75390625" style="0" hidden="1" customWidth="1"/>
    <col min="17" max="17" width="3.25390625" style="0" bestFit="1" customWidth="1"/>
    <col min="18" max="18" width="3.75390625" style="0" hidden="1" customWidth="1"/>
    <col min="19" max="19" width="4.25390625" style="0" hidden="1" customWidth="1"/>
    <col min="20" max="20" width="3.75390625" style="0" hidden="1" customWidth="1"/>
    <col min="21" max="21" width="3.25390625" style="0" bestFit="1" customWidth="1"/>
    <col min="22" max="22" width="3.75390625" style="0" hidden="1" customWidth="1"/>
    <col min="23" max="23" width="4.25390625" style="0" hidden="1" customWidth="1"/>
    <col min="24" max="24" width="3.75390625" style="0" hidden="1" customWidth="1"/>
    <col min="25" max="25" width="3.25390625" style="0" bestFit="1" customWidth="1"/>
    <col min="26" max="26" width="3.75390625" style="0" hidden="1" customWidth="1"/>
    <col min="27" max="27" width="4.25390625" style="0" hidden="1" customWidth="1"/>
    <col min="28" max="29" width="3.75390625" style="0" hidden="1" customWidth="1"/>
    <col min="30" max="30" width="4.25390625" style="0" hidden="1" customWidth="1"/>
    <col min="31" max="31" width="3.75390625" style="0" hidden="1" customWidth="1"/>
    <col min="32" max="32" width="3.125" style="0" hidden="1" customWidth="1"/>
    <col min="33" max="33" width="4.00390625" style="0" bestFit="1" customWidth="1"/>
    <col min="34" max="34" width="3.75390625" style="0" hidden="1" customWidth="1"/>
    <col min="35" max="35" width="4.25390625" style="0" hidden="1" customWidth="1"/>
    <col min="36" max="36" width="3.75390625" style="0" hidden="1" customWidth="1"/>
    <col min="37" max="37" width="3.25390625" style="0" bestFit="1" customWidth="1"/>
    <col min="38" max="38" width="3.75390625" style="0" hidden="1" customWidth="1"/>
    <col min="39" max="39" width="4.25390625" style="0" hidden="1" customWidth="1"/>
    <col min="40" max="41" width="3.75390625" style="0" hidden="1" customWidth="1"/>
    <col min="42" max="42" width="4.25390625" style="0" hidden="1" customWidth="1"/>
    <col min="43" max="43" width="3.75390625" style="0" hidden="1" customWidth="1"/>
    <col min="44" max="44" width="3.125" style="0" hidden="1" customWidth="1"/>
    <col min="45" max="45" width="4.00390625" style="0" bestFit="1" customWidth="1"/>
    <col min="46" max="46" width="3.75390625" style="0" hidden="1" customWidth="1"/>
    <col min="47" max="47" width="4.25390625" style="0" hidden="1" customWidth="1"/>
    <col min="48" max="48" width="3.75390625" style="0" hidden="1" customWidth="1"/>
    <col min="49" max="49" width="3.25390625" style="0" bestFit="1" customWidth="1"/>
    <col min="50" max="50" width="3.75390625" style="0" hidden="1" customWidth="1"/>
    <col min="51" max="51" width="4.25390625" style="0" hidden="1" customWidth="1"/>
    <col min="52" max="53" width="3.75390625" style="0" hidden="1" customWidth="1"/>
    <col min="54" max="54" width="4.25390625" style="0" hidden="1" customWidth="1"/>
    <col min="55" max="55" width="3.75390625" style="0" hidden="1" customWidth="1"/>
    <col min="56" max="56" width="3.125" style="0" hidden="1" customWidth="1"/>
    <col min="57" max="57" width="4.00390625" style="0" bestFit="1" customWidth="1"/>
    <col min="58" max="58" width="3.75390625" style="0" hidden="1" customWidth="1"/>
    <col min="59" max="59" width="4.25390625" style="0" hidden="1" customWidth="1"/>
    <col min="60" max="60" width="3.75390625" style="0" hidden="1" customWidth="1"/>
    <col min="61" max="61" width="3.25390625" style="0" bestFit="1" customWidth="1"/>
    <col min="62" max="62" width="3.75390625" style="0" hidden="1" customWidth="1"/>
    <col min="63" max="63" width="4.25390625" style="0" hidden="1" customWidth="1"/>
    <col min="64" max="64" width="3.75390625" style="0" hidden="1" customWidth="1"/>
    <col min="65" max="65" width="3.25390625" style="0" bestFit="1" customWidth="1"/>
    <col min="66" max="66" width="3.75390625" style="0" hidden="1" customWidth="1"/>
    <col min="67" max="67" width="4.25390625" style="0" hidden="1" customWidth="1"/>
    <col min="68" max="68" width="3.75390625" style="0" hidden="1" customWidth="1"/>
    <col min="69" max="69" width="3.25390625" style="0" bestFit="1" customWidth="1"/>
    <col min="70" max="70" width="3.75390625" style="0" hidden="1" customWidth="1"/>
    <col min="71" max="71" width="4.25390625" style="0" hidden="1" customWidth="1"/>
    <col min="72" max="73" width="3.75390625" style="0" hidden="1" customWidth="1"/>
    <col min="74" max="74" width="4.25390625" style="0" hidden="1" customWidth="1"/>
    <col min="75" max="75" width="3.75390625" style="0" hidden="1" customWidth="1"/>
    <col min="76" max="76" width="3.125" style="0" hidden="1" customWidth="1"/>
    <col min="77" max="77" width="4.00390625" style="0" bestFit="1" customWidth="1"/>
    <col min="78" max="78" width="3.75390625" style="0" hidden="1" customWidth="1"/>
    <col min="79" max="79" width="4.25390625" style="0" hidden="1" customWidth="1"/>
    <col min="80" max="80" width="3.75390625" style="0" hidden="1" customWidth="1"/>
    <col min="81" max="81" width="3.25390625" style="0" bestFit="1" customWidth="1"/>
    <col min="82" max="82" width="3.75390625" style="0" hidden="1" customWidth="1"/>
    <col min="83" max="83" width="4.25390625" style="0" hidden="1" customWidth="1"/>
    <col min="84" max="85" width="3.75390625" style="0" hidden="1" customWidth="1"/>
    <col min="86" max="86" width="4.25390625" style="0" hidden="1" customWidth="1"/>
    <col min="87" max="87" width="3.75390625" style="0" hidden="1" customWidth="1"/>
    <col min="88" max="88" width="3.125" style="0" hidden="1" customWidth="1"/>
    <col min="89" max="89" width="4.00390625" style="0" bestFit="1" customWidth="1"/>
    <col min="90" max="90" width="3.75390625" style="0" hidden="1" customWidth="1"/>
    <col min="91" max="91" width="4.25390625" style="0" hidden="1" customWidth="1"/>
    <col min="92" max="92" width="3.75390625" style="0" hidden="1" customWidth="1"/>
    <col min="93" max="93" width="3.25390625" style="0" bestFit="1" customWidth="1"/>
    <col min="94" max="94" width="3.75390625" style="0" hidden="1" customWidth="1"/>
    <col min="95" max="95" width="4.25390625" style="0" hidden="1" customWidth="1"/>
    <col min="96" max="97" width="3.75390625" style="0" hidden="1" customWidth="1"/>
    <col min="98" max="98" width="4.25390625" style="0" hidden="1" customWidth="1"/>
    <col min="99" max="99" width="3.75390625" style="0" hidden="1" customWidth="1"/>
    <col min="100" max="100" width="3.125" style="0" hidden="1" customWidth="1"/>
    <col min="101" max="101" width="4.00390625" style="0" bestFit="1" customWidth="1"/>
    <col min="102" max="102" width="3.75390625" style="0" hidden="1" customWidth="1"/>
    <col min="103" max="103" width="4.25390625" style="0" hidden="1" customWidth="1"/>
    <col min="104" max="104" width="3.75390625" style="0" hidden="1" customWidth="1"/>
    <col min="105" max="105" width="3.25390625" style="0" bestFit="1" customWidth="1"/>
    <col min="106" max="106" width="3.75390625" style="0" hidden="1" customWidth="1"/>
    <col min="107" max="107" width="4.25390625" style="0" hidden="1" customWidth="1"/>
    <col min="108" max="108" width="3.75390625" style="0" hidden="1" customWidth="1"/>
    <col min="109" max="109" width="3.25390625" style="0" bestFit="1" customWidth="1"/>
    <col min="110" max="110" width="3.75390625" style="0" hidden="1" customWidth="1"/>
    <col min="111" max="111" width="4.25390625" style="0" hidden="1" customWidth="1"/>
    <col min="112" max="112" width="3.75390625" style="0" hidden="1" customWidth="1"/>
    <col min="113" max="113" width="4.00390625" style="0" bestFit="1" customWidth="1"/>
    <col min="114" max="114" width="3.75390625" style="0" hidden="1" customWidth="1"/>
    <col min="115" max="115" width="4.25390625" style="0" hidden="1" customWidth="1"/>
    <col min="116" max="116" width="3.75390625" style="0" hidden="1" customWidth="1"/>
    <col min="117" max="117" width="3.25390625" style="0" bestFit="1" customWidth="1"/>
    <col min="118" max="118" width="3.75390625" style="0" hidden="1" customWidth="1"/>
    <col min="119" max="119" width="4.25390625" style="0" hidden="1" customWidth="1"/>
    <col min="120" max="120" width="3.75390625" style="0" hidden="1" customWidth="1"/>
    <col min="121" max="121" width="3.25390625" style="0" bestFit="1" customWidth="1"/>
    <col min="122" max="122" width="3.75390625" style="0" hidden="1" customWidth="1"/>
    <col min="123" max="123" width="4.25390625" style="0" hidden="1" customWidth="1"/>
    <col min="124" max="124" width="3.75390625" style="0" hidden="1" customWidth="1"/>
    <col min="125" max="125" width="3.25390625" style="0" bestFit="1" customWidth="1"/>
    <col min="126" max="126" width="3.75390625" style="0" hidden="1" customWidth="1"/>
    <col min="127" max="127" width="4.25390625" style="0" hidden="1" customWidth="1"/>
    <col min="128" max="128" width="3.75390625" style="0" hidden="1" customWidth="1"/>
    <col min="129" max="129" width="3.25390625" style="0" bestFit="1" customWidth="1"/>
    <col min="130" max="130" width="3.75390625" style="0" hidden="1" customWidth="1"/>
    <col min="131" max="131" width="4.25390625" style="0" hidden="1" customWidth="1"/>
    <col min="132" max="133" width="3.75390625" style="0" hidden="1" customWidth="1"/>
    <col min="134" max="134" width="4.25390625" style="0" hidden="1" customWidth="1"/>
    <col min="135" max="135" width="3.75390625" style="0" hidden="1" customWidth="1"/>
    <col min="136" max="136" width="3.125" style="0" bestFit="1" customWidth="1"/>
    <col min="137" max="137" width="4.00390625" style="0" bestFit="1" customWidth="1"/>
    <col min="138" max="138" width="3.75390625" style="0" hidden="1" customWidth="1"/>
    <col min="139" max="139" width="4.25390625" style="0" hidden="1" customWidth="1"/>
    <col min="140" max="140" width="3.75390625" style="0" hidden="1" customWidth="1"/>
    <col min="141" max="141" width="3.25390625" style="0" bestFit="1" customWidth="1"/>
    <col min="142" max="142" width="3.75390625" style="0" hidden="1" customWidth="1"/>
    <col min="143" max="143" width="4.25390625" style="0" hidden="1" customWidth="1"/>
    <col min="144" max="145" width="3.75390625" style="0" hidden="1" customWidth="1"/>
    <col min="146" max="146" width="4.25390625" style="0" hidden="1" customWidth="1"/>
    <col min="147" max="147" width="3.75390625" style="0" hidden="1" customWidth="1"/>
    <col min="148" max="148" width="3.125" style="0" hidden="1" customWidth="1"/>
    <col min="149" max="149" width="4.00390625" style="0" bestFit="1" customWidth="1"/>
    <col min="150" max="150" width="3.75390625" style="0" hidden="1" customWidth="1"/>
    <col min="151" max="151" width="4.25390625" style="0" hidden="1" customWidth="1"/>
    <col min="152" max="152" width="3.75390625" style="0" hidden="1" customWidth="1"/>
    <col min="153" max="153" width="3.25390625" style="0" bestFit="1" customWidth="1"/>
    <col min="154" max="154" width="3.75390625" style="0" hidden="1" customWidth="1"/>
    <col min="155" max="155" width="4.25390625" style="0" hidden="1" customWidth="1"/>
    <col min="156" max="156" width="3.75390625" style="0" hidden="1" customWidth="1"/>
    <col min="157" max="157" width="3.25390625" style="0" bestFit="1" customWidth="1"/>
    <col min="158" max="158" width="3.75390625" style="0" hidden="1" customWidth="1"/>
    <col min="159" max="159" width="4.25390625" style="0" hidden="1" customWidth="1"/>
    <col min="160" max="160" width="3.75390625" style="0" hidden="1" customWidth="1"/>
    <col min="161" max="161" width="3.25390625" style="0" bestFit="1" customWidth="1"/>
    <col min="162" max="162" width="3.75390625" style="0" hidden="1" customWidth="1"/>
    <col min="163" max="163" width="4.25390625" style="0" hidden="1" customWidth="1"/>
    <col min="164" max="165" width="3.75390625" style="0" hidden="1" customWidth="1"/>
    <col min="166" max="166" width="4.25390625" style="0" hidden="1" customWidth="1"/>
    <col min="167" max="167" width="3.75390625" style="0" hidden="1" customWidth="1"/>
    <col min="168" max="168" width="3.125" style="0" customWidth="1"/>
    <col min="169" max="169" width="4.00390625" style="0" bestFit="1" customWidth="1"/>
    <col min="170" max="170" width="3.75390625" style="0" hidden="1" customWidth="1"/>
    <col min="171" max="171" width="4.25390625" style="0" hidden="1" customWidth="1"/>
    <col min="172" max="172" width="3.75390625" style="0" hidden="1" customWidth="1"/>
    <col min="173" max="173" width="4.00390625" style="0" bestFit="1" customWidth="1"/>
    <col min="174" max="174" width="3.75390625" style="0" hidden="1" customWidth="1"/>
    <col min="175" max="175" width="4.25390625" style="0" hidden="1" customWidth="1"/>
    <col min="176" max="177" width="3.75390625" style="0" hidden="1" customWidth="1"/>
    <col min="178" max="178" width="4.25390625" style="0" hidden="1" customWidth="1"/>
    <col min="179" max="179" width="3.75390625" style="0" hidden="1" customWidth="1"/>
    <col min="180" max="180" width="3.125" style="0" hidden="1" customWidth="1"/>
    <col min="181" max="181" width="5.00390625" style="0" bestFit="1" customWidth="1"/>
    <col min="182" max="182" width="3.75390625" style="0" hidden="1" customWidth="1"/>
    <col min="183" max="183" width="4.25390625" style="0" hidden="1" customWidth="1"/>
    <col min="184" max="184" width="3.75390625" style="0" hidden="1" customWidth="1"/>
    <col min="185" max="185" width="4.00390625" style="0" bestFit="1" customWidth="1"/>
    <col min="186" max="186" width="3.75390625" style="0" hidden="1" customWidth="1"/>
    <col min="187" max="187" width="4.25390625" style="0" hidden="1" customWidth="1"/>
    <col min="188" max="189" width="3.75390625" style="0" hidden="1" customWidth="1"/>
    <col min="190" max="190" width="4.25390625" style="0" hidden="1" customWidth="1"/>
    <col min="191" max="191" width="3.75390625" style="0" hidden="1" customWidth="1"/>
    <col min="192" max="192" width="3.125" style="0" hidden="1" customWidth="1"/>
    <col min="193" max="193" width="4.00390625" style="0" bestFit="1" customWidth="1"/>
    <col min="194" max="194" width="3.75390625" style="0" hidden="1" customWidth="1"/>
    <col min="195" max="195" width="4.25390625" style="0" hidden="1" customWidth="1"/>
    <col min="196" max="196" width="3.75390625" style="0" hidden="1" customWidth="1"/>
    <col min="197" max="197" width="3.25390625" style="0" bestFit="1" customWidth="1"/>
    <col min="198" max="198" width="3.75390625" style="0" hidden="1" customWidth="1"/>
    <col min="199" max="199" width="4.25390625" style="0" hidden="1" customWidth="1"/>
    <col min="200" max="201" width="3.75390625" style="0" hidden="1" customWidth="1"/>
    <col min="202" max="202" width="4.25390625" style="0" hidden="1" customWidth="1"/>
    <col min="203" max="203" width="3.75390625" style="0" hidden="1" customWidth="1"/>
    <col min="204" max="204" width="3.125" style="0" hidden="1" customWidth="1"/>
    <col min="205" max="205" width="4.00390625" style="0" bestFit="1" customWidth="1"/>
    <col min="206" max="206" width="3.75390625" style="0" hidden="1" customWidth="1"/>
    <col min="207" max="207" width="4.25390625" style="0" hidden="1" customWidth="1"/>
    <col min="208" max="208" width="3.75390625" style="0" hidden="1" customWidth="1"/>
    <col min="209" max="209" width="3.25390625" style="0" bestFit="1" customWidth="1"/>
    <col min="210" max="210" width="3.75390625" style="0" hidden="1" customWidth="1"/>
    <col min="211" max="211" width="4.25390625" style="0" hidden="1" customWidth="1"/>
    <col min="212" max="212" width="3.75390625" style="0" hidden="1" customWidth="1"/>
    <col min="213" max="213" width="5.00390625" style="0" bestFit="1" customWidth="1"/>
    <col min="214" max="214" width="3.75390625" style="0" hidden="1" customWidth="1"/>
    <col min="215" max="215" width="4.25390625" style="0" hidden="1" customWidth="1"/>
    <col min="216" max="216" width="3.75390625" style="0" hidden="1" customWidth="1"/>
    <col min="217" max="217" width="4.375" style="0" customWidth="1"/>
  </cols>
  <sheetData>
    <row r="2" spans="1:7" ht="15.75">
      <c r="A2" s="87"/>
      <c r="E2" s="62" t="s">
        <v>175</v>
      </c>
      <c r="G2" s="35"/>
    </row>
    <row r="3" ht="12.75">
      <c r="A3" s="87"/>
    </row>
    <row r="4" spans="1:7" ht="12.75">
      <c r="A4" s="87"/>
      <c r="G4" s="62" t="s">
        <v>174</v>
      </c>
    </row>
    <row r="5" ht="13.5" thickBot="1">
      <c r="A5" s="87"/>
    </row>
    <row r="6" spans="1:217" s="4" customFormat="1" ht="28.5" customHeight="1">
      <c r="A6" s="88"/>
      <c r="B6" s="181" t="s">
        <v>0</v>
      </c>
      <c r="C6" s="173" t="s">
        <v>1</v>
      </c>
      <c r="D6" s="183" t="s">
        <v>169</v>
      </c>
      <c r="E6" s="173" t="s">
        <v>2</v>
      </c>
      <c r="F6" s="173" t="s">
        <v>3</v>
      </c>
      <c r="G6" s="175" t="s">
        <v>4</v>
      </c>
      <c r="H6" s="177" t="s">
        <v>5</v>
      </c>
      <c r="I6" s="179" t="s">
        <v>164</v>
      </c>
      <c r="J6" s="148" t="s">
        <v>13</v>
      </c>
      <c r="K6" s="149"/>
      <c r="L6" s="149"/>
      <c r="M6" s="162" t="s">
        <v>6</v>
      </c>
      <c r="N6" s="148" t="s">
        <v>15</v>
      </c>
      <c r="O6" s="149"/>
      <c r="P6" s="149"/>
      <c r="Q6" s="162" t="s">
        <v>12</v>
      </c>
      <c r="R6" s="148" t="s">
        <v>16</v>
      </c>
      <c r="S6" s="149"/>
      <c r="T6" s="149"/>
      <c r="U6" s="162" t="s">
        <v>17</v>
      </c>
      <c r="V6" s="148" t="s">
        <v>18</v>
      </c>
      <c r="W6" s="149"/>
      <c r="X6" s="149"/>
      <c r="Y6" s="162" t="s">
        <v>19</v>
      </c>
      <c r="Z6" s="148" t="s">
        <v>14</v>
      </c>
      <c r="AA6" s="149"/>
      <c r="AB6" s="149"/>
      <c r="AC6" s="164" t="s">
        <v>20</v>
      </c>
      <c r="AD6" s="149"/>
      <c r="AE6" s="149"/>
      <c r="AF6" s="152" t="s">
        <v>10</v>
      </c>
      <c r="AG6" s="165" t="s">
        <v>11</v>
      </c>
      <c r="AH6" s="148" t="s">
        <v>21</v>
      </c>
      <c r="AI6" s="149"/>
      <c r="AJ6" s="149"/>
      <c r="AK6" s="162" t="s">
        <v>25</v>
      </c>
      <c r="AL6" s="148" t="s">
        <v>22</v>
      </c>
      <c r="AM6" s="149"/>
      <c r="AN6" s="149"/>
      <c r="AO6" s="164" t="s">
        <v>23</v>
      </c>
      <c r="AP6" s="149"/>
      <c r="AQ6" s="149"/>
      <c r="AR6" s="152" t="s">
        <v>10</v>
      </c>
      <c r="AS6" s="165" t="s">
        <v>24</v>
      </c>
      <c r="AT6" s="148" t="s">
        <v>26</v>
      </c>
      <c r="AU6" s="149"/>
      <c r="AV6" s="149"/>
      <c r="AW6" s="162" t="s">
        <v>27</v>
      </c>
      <c r="AX6" s="148" t="s">
        <v>28</v>
      </c>
      <c r="AY6" s="149"/>
      <c r="AZ6" s="149"/>
      <c r="BA6" s="164" t="s">
        <v>29</v>
      </c>
      <c r="BB6" s="149"/>
      <c r="BC6" s="149"/>
      <c r="BD6" s="152" t="s">
        <v>10</v>
      </c>
      <c r="BE6" s="165" t="s">
        <v>30</v>
      </c>
      <c r="BF6" s="148" t="s">
        <v>31</v>
      </c>
      <c r="BG6" s="149"/>
      <c r="BH6" s="149"/>
      <c r="BI6" s="162" t="s">
        <v>32</v>
      </c>
      <c r="BJ6" s="148" t="s">
        <v>33</v>
      </c>
      <c r="BK6" s="149"/>
      <c r="BL6" s="149"/>
      <c r="BM6" s="162" t="s">
        <v>34</v>
      </c>
      <c r="BN6" s="148" t="s">
        <v>35</v>
      </c>
      <c r="BO6" s="149"/>
      <c r="BP6" s="149"/>
      <c r="BQ6" s="162" t="s">
        <v>36</v>
      </c>
      <c r="BR6" s="148" t="s">
        <v>37</v>
      </c>
      <c r="BS6" s="149"/>
      <c r="BT6" s="149"/>
      <c r="BU6" s="164" t="s">
        <v>38</v>
      </c>
      <c r="BV6" s="149"/>
      <c r="BW6" s="149"/>
      <c r="BX6" s="152" t="s">
        <v>10</v>
      </c>
      <c r="BY6" s="165" t="s">
        <v>39</v>
      </c>
      <c r="BZ6" s="148" t="s">
        <v>40</v>
      </c>
      <c r="CA6" s="149"/>
      <c r="CB6" s="149"/>
      <c r="CC6" s="162" t="s">
        <v>41</v>
      </c>
      <c r="CD6" s="148" t="s">
        <v>42</v>
      </c>
      <c r="CE6" s="149"/>
      <c r="CF6" s="149"/>
      <c r="CG6" s="164" t="s">
        <v>43</v>
      </c>
      <c r="CH6" s="149"/>
      <c r="CI6" s="149"/>
      <c r="CJ6" s="152" t="s">
        <v>10</v>
      </c>
      <c r="CK6" s="165" t="s">
        <v>44</v>
      </c>
      <c r="CL6" s="148" t="s">
        <v>45</v>
      </c>
      <c r="CM6" s="149"/>
      <c r="CN6" s="149"/>
      <c r="CO6" s="162" t="s">
        <v>46</v>
      </c>
      <c r="CP6" s="148" t="s">
        <v>47</v>
      </c>
      <c r="CQ6" s="149"/>
      <c r="CR6" s="149"/>
      <c r="CS6" s="164" t="s">
        <v>48</v>
      </c>
      <c r="CT6" s="149"/>
      <c r="CU6" s="149"/>
      <c r="CV6" s="152" t="s">
        <v>10</v>
      </c>
      <c r="CW6" s="165" t="s">
        <v>49</v>
      </c>
      <c r="CX6" s="148" t="s">
        <v>50</v>
      </c>
      <c r="CY6" s="149"/>
      <c r="CZ6" s="149"/>
      <c r="DA6" s="162" t="s">
        <v>51</v>
      </c>
      <c r="DB6" s="148" t="s">
        <v>52</v>
      </c>
      <c r="DC6" s="149"/>
      <c r="DD6" s="149"/>
      <c r="DE6" s="162" t="s">
        <v>53</v>
      </c>
      <c r="DF6" s="148" t="s">
        <v>54</v>
      </c>
      <c r="DG6" s="149"/>
      <c r="DH6" s="149"/>
      <c r="DI6" s="162" t="s">
        <v>55</v>
      </c>
      <c r="DJ6" s="166" t="s">
        <v>56</v>
      </c>
      <c r="DK6" s="167"/>
      <c r="DL6" s="167"/>
      <c r="DM6" s="162" t="s">
        <v>57</v>
      </c>
      <c r="DN6" s="148" t="s">
        <v>58</v>
      </c>
      <c r="DO6" s="149"/>
      <c r="DP6" s="149"/>
      <c r="DQ6" s="162" t="s">
        <v>59</v>
      </c>
      <c r="DR6" s="148" t="s">
        <v>60</v>
      </c>
      <c r="DS6" s="149"/>
      <c r="DT6" s="149"/>
      <c r="DU6" s="162" t="s">
        <v>61</v>
      </c>
      <c r="DV6" s="148" t="s">
        <v>62</v>
      </c>
      <c r="DW6" s="149"/>
      <c r="DX6" s="149"/>
      <c r="DY6" s="162" t="s">
        <v>63</v>
      </c>
      <c r="DZ6" s="148" t="s">
        <v>64</v>
      </c>
      <c r="EA6" s="149"/>
      <c r="EB6" s="149"/>
      <c r="EC6" s="164" t="s">
        <v>65</v>
      </c>
      <c r="ED6" s="149"/>
      <c r="EE6" s="149"/>
      <c r="EF6" s="152" t="s">
        <v>10</v>
      </c>
      <c r="EG6" s="165" t="s">
        <v>66</v>
      </c>
      <c r="EH6" s="148" t="s">
        <v>67</v>
      </c>
      <c r="EI6" s="149"/>
      <c r="EJ6" s="149"/>
      <c r="EK6" s="162" t="s">
        <v>68</v>
      </c>
      <c r="EL6" s="148" t="s">
        <v>69</v>
      </c>
      <c r="EM6" s="149"/>
      <c r="EN6" s="149"/>
      <c r="EO6" s="164" t="s">
        <v>70</v>
      </c>
      <c r="EP6" s="149"/>
      <c r="EQ6" s="149"/>
      <c r="ER6" s="152" t="s">
        <v>10</v>
      </c>
      <c r="ES6" s="165" t="s">
        <v>71</v>
      </c>
      <c r="ET6" s="148" t="s">
        <v>72</v>
      </c>
      <c r="EU6" s="149"/>
      <c r="EV6" s="149"/>
      <c r="EW6" s="162" t="s">
        <v>73</v>
      </c>
      <c r="EX6" s="148" t="s">
        <v>74</v>
      </c>
      <c r="EY6" s="149"/>
      <c r="EZ6" s="149"/>
      <c r="FA6" s="162" t="s">
        <v>75</v>
      </c>
      <c r="FB6" s="148" t="s">
        <v>76</v>
      </c>
      <c r="FC6" s="149"/>
      <c r="FD6" s="149"/>
      <c r="FE6" s="162" t="s">
        <v>77</v>
      </c>
      <c r="FF6" s="168" t="s">
        <v>78</v>
      </c>
      <c r="FG6" s="169"/>
      <c r="FH6" s="169"/>
      <c r="FI6" s="170" t="s">
        <v>79</v>
      </c>
      <c r="FJ6" s="169"/>
      <c r="FK6" s="169"/>
      <c r="FL6" s="152" t="s">
        <v>10</v>
      </c>
      <c r="FM6" s="165" t="s">
        <v>80</v>
      </c>
      <c r="FN6" s="148" t="s">
        <v>81</v>
      </c>
      <c r="FO6" s="149"/>
      <c r="FP6" s="149"/>
      <c r="FQ6" s="162" t="s">
        <v>82</v>
      </c>
      <c r="FR6" s="168" t="s">
        <v>83</v>
      </c>
      <c r="FS6" s="169"/>
      <c r="FT6" s="169"/>
      <c r="FU6" s="164" t="s">
        <v>84</v>
      </c>
      <c r="FV6" s="149"/>
      <c r="FW6" s="149"/>
      <c r="FX6" s="152" t="s">
        <v>10</v>
      </c>
      <c r="FY6" s="165" t="s">
        <v>85</v>
      </c>
      <c r="FZ6" s="168" t="s">
        <v>86</v>
      </c>
      <c r="GA6" s="169"/>
      <c r="GB6" s="169"/>
      <c r="GC6" s="171" t="s">
        <v>87</v>
      </c>
      <c r="GD6" s="148" t="s">
        <v>88</v>
      </c>
      <c r="GE6" s="149"/>
      <c r="GF6" s="149"/>
      <c r="GG6" s="164" t="s">
        <v>89</v>
      </c>
      <c r="GH6" s="149"/>
      <c r="GI6" s="149"/>
      <c r="GJ6" s="152" t="s">
        <v>10</v>
      </c>
      <c r="GK6" s="165" t="s">
        <v>90</v>
      </c>
      <c r="GL6" s="148" t="s">
        <v>91</v>
      </c>
      <c r="GM6" s="149"/>
      <c r="GN6" s="149"/>
      <c r="GO6" s="162" t="s">
        <v>92</v>
      </c>
      <c r="GP6" s="148" t="s">
        <v>93</v>
      </c>
      <c r="GQ6" s="149"/>
      <c r="GR6" s="149"/>
      <c r="GS6" s="164" t="s">
        <v>94</v>
      </c>
      <c r="GT6" s="149"/>
      <c r="GU6" s="149"/>
      <c r="GV6" s="152" t="s">
        <v>10</v>
      </c>
      <c r="GW6" s="165" t="s">
        <v>95</v>
      </c>
      <c r="GX6" s="148" t="s">
        <v>96</v>
      </c>
      <c r="GY6" s="149"/>
      <c r="GZ6" s="149"/>
      <c r="HA6" s="162" t="s">
        <v>97</v>
      </c>
      <c r="HB6" s="168" t="s">
        <v>98</v>
      </c>
      <c r="HC6" s="169"/>
      <c r="HD6" s="169"/>
      <c r="HE6" s="162" t="s">
        <v>99</v>
      </c>
      <c r="HF6" s="148" t="s">
        <v>100</v>
      </c>
      <c r="HG6" s="149"/>
      <c r="HH6" s="149"/>
      <c r="HI6" s="162" t="s">
        <v>101</v>
      </c>
    </row>
    <row r="7" spans="1:217" s="4" customFormat="1" ht="13.5" customHeight="1" thickBot="1">
      <c r="A7" s="88"/>
      <c r="B7" s="182"/>
      <c r="C7" s="174"/>
      <c r="D7" s="184"/>
      <c r="E7" s="174"/>
      <c r="F7" s="174"/>
      <c r="G7" s="176"/>
      <c r="H7" s="178"/>
      <c r="I7" s="180"/>
      <c r="J7" s="44" t="s">
        <v>7</v>
      </c>
      <c r="K7" s="38" t="s">
        <v>8</v>
      </c>
      <c r="L7" s="38" t="s">
        <v>9</v>
      </c>
      <c r="M7" s="163"/>
      <c r="N7" s="44" t="s">
        <v>7</v>
      </c>
      <c r="O7" s="38" t="s">
        <v>8</v>
      </c>
      <c r="P7" s="38" t="s">
        <v>9</v>
      </c>
      <c r="Q7" s="163"/>
      <c r="R7" s="44" t="s">
        <v>7</v>
      </c>
      <c r="S7" s="38" t="s">
        <v>8</v>
      </c>
      <c r="T7" s="38" t="s">
        <v>9</v>
      </c>
      <c r="U7" s="163"/>
      <c r="V7" s="44" t="s">
        <v>7</v>
      </c>
      <c r="W7" s="38" t="s">
        <v>8</v>
      </c>
      <c r="X7" s="38" t="s">
        <v>9</v>
      </c>
      <c r="Y7" s="163"/>
      <c r="Z7" s="44" t="s">
        <v>7</v>
      </c>
      <c r="AA7" s="38" t="s">
        <v>8</v>
      </c>
      <c r="AB7" s="38" t="s">
        <v>9</v>
      </c>
      <c r="AC7" s="38" t="s">
        <v>7</v>
      </c>
      <c r="AD7" s="38" t="s">
        <v>8</v>
      </c>
      <c r="AE7" s="38" t="s">
        <v>9</v>
      </c>
      <c r="AF7" s="153"/>
      <c r="AG7" s="163"/>
      <c r="AH7" s="44" t="s">
        <v>7</v>
      </c>
      <c r="AI7" s="38" t="s">
        <v>8</v>
      </c>
      <c r="AJ7" s="38" t="s">
        <v>9</v>
      </c>
      <c r="AK7" s="163"/>
      <c r="AL7" s="44" t="s">
        <v>7</v>
      </c>
      <c r="AM7" s="38" t="s">
        <v>8</v>
      </c>
      <c r="AN7" s="38" t="s">
        <v>9</v>
      </c>
      <c r="AO7" s="38" t="s">
        <v>7</v>
      </c>
      <c r="AP7" s="38" t="s">
        <v>8</v>
      </c>
      <c r="AQ7" s="38" t="s">
        <v>9</v>
      </c>
      <c r="AR7" s="153"/>
      <c r="AS7" s="163"/>
      <c r="AT7" s="44" t="s">
        <v>7</v>
      </c>
      <c r="AU7" s="38" t="s">
        <v>8</v>
      </c>
      <c r="AV7" s="38" t="s">
        <v>9</v>
      </c>
      <c r="AW7" s="163"/>
      <c r="AX7" s="44" t="s">
        <v>7</v>
      </c>
      <c r="AY7" s="38" t="s">
        <v>8</v>
      </c>
      <c r="AZ7" s="38" t="s">
        <v>9</v>
      </c>
      <c r="BA7" s="38" t="s">
        <v>7</v>
      </c>
      <c r="BB7" s="38" t="s">
        <v>8</v>
      </c>
      <c r="BC7" s="38" t="s">
        <v>9</v>
      </c>
      <c r="BD7" s="153"/>
      <c r="BE7" s="163"/>
      <c r="BF7" s="44" t="s">
        <v>7</v>
      </c>
      <c r="BG7" s="38" t="s">
        <v>8</v>
      </c>
      <c r="BH7" s="38" t="s">
        <v>9</v>
      </c>
      <c r="BI7" s="163"/>
      <c r="BJ7" s="44" t="s">
        <v>7</v>
      </c>
      <c r="BK7" s="38" t="s">
        <v>8</v>
      </c>
      <c r="BL7" s="38" t="s">
        <v>9</v>
      </c>
      <c r="BM7" s="163"/>
      <c r="BN7" s="44" t="s">
        <v>7</v>
      </c>
      <c r="BO7" s="38" t="s">
        <v>8</v>
      </c>
      <c r="BP7" s="38" t="s">
        <v>9</v>
      </c>
      <c r="BQ7" s="163"/>
      <c r="BR7" s="44" t="s">
        <v>7</v>
      </c>
      <c r="BS7" s="38" t="s">
        <v>8</v>
      </c>
      <c r="BT7" s="38" t="s">
        <v>9</v>
      </c>
      <c r="BU7" s="38" t="s">
        <v>7</v>
      </c>
      <c r="BV7" s="38" t="s">
        <v>8</v>
      </c>
      <c r="BW7" s="38" t="s">
        <v>9</v>
      </c>
      <c r="BX7" s="153"/>
      <c r="BY7" s="163"/>
      <c r="BZ7" s="44" t="s">
        <v>7</v>
      </c>
      <c r="CA7" s="38" t="s">
        <v>8</v>
      </c>
      <c r="CB7" s="38" t="s">
        <v>9</v>
      </c>
      <c r="CC7" s="163"/>
      <c r="CD7" s="44" t="s">
        <v>7</v>
      </c>
      <c r="CE7" s="38" t="s">
        <v>8</v>
      </c>
      <c r="CF7" s="38" t="s">
        <v>9</v>
      </c>
      <c r="CG7" s="38" t="s">
        <v>7</v>
      </c>
      <c r="CH7" s="38" t="s">
        <v>8</v>
      </c>
      <c r="CI7" s="38" t="s">
        <v>9</v>
      </c>
      <c r="CJ7" s="153"/>
      <c r="CK7" s="163"/>
      <c r="CL7" s="44" t="s">
        <v>7</v>
      </c>
      <c r="CM7" s="38" t="s">
        <v>8</v>
      </c>
      <c r="CN7" s="38" t="s">
        <v>9</v>
      </c>
      <c r="CO7" s="163"/>
      <c r="CP7" s="44" t="s">
        <v>7</v>
      </c>
      <c r="CQ7" s="38" t="s">
        <v>8</v>
      </c>
      <c r="CR7" s="38" t="s">
        <v>9</v>
      </c>
      <c r="CS7" s="38" t="s">
        <v>7</v>
      </c>
      <c r="CT7" s="38" t="s">
        <v>8</v>
      </c>
      <c r="CU7" s="38" t="s">
        <v>9</v>
      </c>
      <c r="CV7" s="153"/>
      <c r="CW7" s="163"/>
      <c r="CX7" s="44" t="s">
        <v>7</v>
      </c>
      <c r="CY7" s="38" t="s">
        <v>8</v>
      </c>
      <c r="CZ7" s="38" t="s">
        <v>9</v>
      </c>
      <c r="DA7" s="163"/>
      <c r="DB7" s="44" t="s">
        <v>7</v>
      </c>
      <c r="DC7" s="38" t="s">
        <v>8</v>
      </c>
      <c r="DD7" s="38" t="s">
        <v>9</v>
      </c>
      <c r="DE7" s="163"/>
      <c r="DF7" s="44" t="s">
        <v>7</v>
      </c>
      <c r="DG7" s="38" t="s">
        <v>8</v>
      </c>
      <c r="DH7" s="38" t="s">
        <v>9</v>
      </c>
      <c r="DI7" s="163"/>
      <c r="DJ7" s="44" t="s">
        <v>7</v>
      </c>
      <c r="DK7" s="38" t="s">
        <v>8</v>
      </c>
      <c r="DL7" s="38" t="s">
        <v>9</v>
      </c>
      <c r="DM7" s="163"/>
      <c r="DN7" s="44" t="s">
        <v>7</v>
      </c>
      <c r="DO7" s="38" t="s">
        <v>8</v>
      </c>
      <c r="DP7" s="38" t="s">
        <v>9</v>
      </c>
      <c r="DQ7" s="163"/>
      <c r="DR7" s="44" t="s">
        <v>7</v>
      </c>
      <c r="DS7" s="38" t="s">
        <v>8</v>
      </c>
      <c r="DT7" s="38" t="s">
        <v>9</v>
      </c>
      <c r="DU7" s="163"/>
      <c r="DV7" s="44" t="s">
        <v>7</v>
      </c>
      <c r="DW7" s="38" t="s">
        <v>8</v>
      </c>
      <c r="DX7" s="38" t="s">
        <v>9</v>
      </c>
      <c r="DY7" s="163"/>
      <c r="DZ7" s="44" t="s">
        <v>7</v>
      </c>
      <c r="EA7" s="38" t="s">
        <v>8</v>
      </c>
      <c r="EB7" s="38" t="s">
        <v>9</v>
      </c>
      <c r="EC7" s="38" t="s">
        <v>7</v>
      </c>
      <c r="ED7" s="38" t="s">
        <v>8</v>
      </c>
      <c r="EE7" s="38" t="s">
        <v>9</v>
      </c>
      <c r="EF7" s="153"/>
      <c r="EG7" s="163"/>
      <c r="EH7" s="44" t="s">
        <v>7</v>
      </c>
      <c r="EI7" s="38" t="s">
        <v>8</v>
      </c>
      <c r="EJ7" s="38" t="s">
        <v>9</v>
      </c>
      <c r="EK7" s="163"/>
      <c r="EL7" s="44" t="s">
        <v>7</v>
      </c>
      <c r="EM7" s="38" t="s">
        <v>8</v>
      </c>
      <c r="EN7" s="38" t="s">
        <v>9</v>
      </c>
      <c r="EO7" s="38" t="s">
        <v>7</v>
      </c>
      <c r="EP7" s="38" t="s">
        <v>8</v>
      </c>
      <c r="EQ7" s="38" t="s">
        <v>9</v>
      </c>
      <c r="ER7" s="153"/>
      <c r="ES7" s="163"/>
      <c r="ET7" s="44" t="s">
        <v>7</v>
      </c>
      <c r="EU7" s="38" t="s">
        <v>8</v>
      </c>
      <c r="EV7" s="38" t="s">
        <v>9</v>
      </c>
      <c r="EW7" s="163"/>
      <c r="EX7" s="44" t="s">
        <v>7</v>
      </c>
      <c r="EY7" s="38" t="s">
        <v>8</v>
      </c>
      <c r="EZ7" s="38" t="s">
        <v>9</v>
      </c>
      <c r="FA7" s="163"/>
      <c r="FB7" s="44" t="s">
        <v>7</v>
      </c>
      <c r="FC7" s="38" t="s">
        <v>8</v>
      </c>
      <c r="FD7" s="38" t="s">
        <v>9</v>
      </c>
      <c r="FE7" s="163"/>
      <c r="FF7" s="44" t="s">
        <v>7</v>
      </c>
      <c r="FG7" s="38" t="s">
        <v>8</v>
      </c>
      <c r="FH7" s="38" t="s">
        <v>9</v>
      </c>
      <c r="FI7" s="38" t="s">
        <v>7</v>
      </c>
      <c r="FJ7" s="38" t="s">
        <v>8</v>
      </c>
      <c r="FK7" s="38" t="s">
        <v>9</v>
      </c>
      <c r="FL7" s="153"/>
      <c r="FM7" s="163"/>
      <c r="FN7" s="44" t="s">
        <v>7</v>
      </c>
      <c r="FO7" s="38" t="s">
        <v>8</v>
      </c>
      <c r="FP7" s="38" t="s">
        <v>9</v>
      </c>
      <c r="FQ7" s="163"/>
      <c r="FR7" s="44" t="s">
        <v>7</v>
      </c>
      <c r="FS7" s="38" t="s">
        <v>8</v>
      </c>
      <c r="FT7" s="38" t="s">
        <v>9</v>
      </c>
      <c r="FU7" s="38" t="s">
        <v>7</v>
      </c>
      <c r="FV7" s="38" t="s">
        <v>8</v>
      </c>
      <c r="FW7" s="38" t="s">
        <v>9</v>
      </c>
      <c r="FX7" s="153"/>
      <c r="FY7" s="163"/>
      <c r="FZ7" s="106" t="s">
        <v>7</v>
      </c>
      <c r="GA7" s="107" t="s">
        <v>8</v>
      </c>
      <c r="GB7" s="107" t="s">
        <v>9</v>
      </c>
      <c r="GC7" s="172"/>
      <c r="GD7" s="44" t="s">
        <v>7</v>
      </c>
      <c r="GE7" s="38" t="s">
        <v>8</v>
      </c>
      <c r="GF7" s="38" t="s">
        <v>9</v>
      </c>
      <c r="GG7" s="38" t="s">
        <v>7</v>
      </c>
      <c r="GH7" s="38" t="s">
        <v>8</v>
      </c>
      <c r="GI7" s="38" t="s">
        <v>9</v>
      </c>
      <c r="GJ7" s="153"/>
      <c r="GK7" s="163"/>
      <c r="GL7" s="44" t="s">
        <v>7</v>
      </c>
      <c r="GM7" s="38" t="s">
        <v>8</v>
      </c>
      <c r="GN7" s="38" t="s">
        <v>9</v>
      </c>
      <c r="GO7" s="163"/>
      <c r="GP7" s="44" t="s">
        <v>7</v>
      </c>
      <c r="GQ7" s="38" t="s">
        <v>8</v>
      </c>
      <c r="GR7" s="38" t="s">
        <v>9</v>
      </c>
      <c r="GS7" s="38" t="s">
        <v>7</v>
      </c>
      <c r="GT7" s="38" t="s">
        <v>8</v>
      </c>
      <c r="GU7" s="38" t="s">
        <v>9</v>
      </c>
      <c r="GV7" s="153"/>
      <c r="GW7" s="163"/>
      <c r="GX7" s="44" t="s">
        <v>7</v>
      </c>
      <c r="GY7" s="38" t="s">
        <v>8</v>
      </c>
      <c r="GZ7" s="38" t="s">
        <v>9</v>
      </c>
      <c r="HA7" s="163"/>
      <c r="HB7" s="44" t="s">
        <v>7</v>
      </c>
      <c r="HC7" s="38" t="s">
        <v>8</v>
      </c>
      <c r="HD7" s="38" t="s">
        <v>9</v>
      </c>
      <c r="HE7" s="163"/>
      <c r="HF7" s="44" t="s">
        <v>7</v>
      </c>
      <c r="HG7" s="38" t="s">
        <v>8</v>
      </c>
      <c r="HH7" s="38" t="s">
        <v>9</v>
      </c>
      <c r="HI7" s="163"/>
    </row>
    <row r="8" spans="2:217" ht="25.5" hidden="1">
      <c r="B8" s="39"/>
      <c r="C8" s="80">
        <f>SUM(M8,Q8,U8,Y8,AG8,AK8,AS8,AW8,BE8,BI8,BM8,BQ8,BY8,CC8,CK8,CO8,CW8,DA8,DE8,DI8)+SUM(DM8,DQ8,DU8,DY8,EG8,EK8,ES8,EW8,FA8,FE8,FM8,FQ8,FY8,GC8,GK8,GO8,GW8,HA8,HE8,HI8)</f>
        <v>3381.9999999999823</v>
      </c>
      <c r="D8" s="80"/>
      <c r="E8" s="52" t="s">
        <v>124</v>
      </c>
      <c r="F8" s="53" t="s">
        <v>106</v>
      </c>
      <c r="G8" s="37" t="s">
        <v>107</v>
      </c>
      <c r="H8" s="48" t="s">
        <v>108</v>
      </c>
      <c r="I8" s="45"/>
      <c r="J8" s="64">
        <v>10</v>
      </c>
      <c r="K8" s="65">
        <v>22</v>
      </c>
      <c r="L8" s="65"/>
      <c r="M8" s="63"/>
      <c r="N8" s="64">
        <v>10</v>
      </c>
      <c r="O8" s="65">
        <v>40</v>
      </c>
      <c r="P8" s="65"/>
      <c r="Q8" s="63">
        <f aca="true" t="shared" si="0" ref="Q8:Q26">(TIME(N8,O8,P8)-TIME(J8,K8,L8))*86400-1080</f>
        <v>-3.865352482534945E-12</v>
      </c>
      <c r="R8" s="64">
        <v>11</v>
      </c>
      <c r="S8" s="65">
        <v>0</v>
      </c>
      <c r="T8" s="65"/>
      <c r="U8" s="63">
        <f aca="true" t="shared" si="1" ref="U8:U26">(TIME(R8,S8,T8)-TIME(N8,O8,P8))*86400-1200</f>
        <v>0</v>
      </c>
      <c r="V8" s="64">
        <v>11</v>
      </c>
      <c r="W8" s="65">
        <v>18</v>
      </c>
      <c r="X8" s="65"/>
      <c r="Y8" s="63">
        <f aca="true" t="shared" si="2" ref="Y8:Y26">(TIME(V8,W8,X8)-TIME(R8,S8,T8))*86400-1080</f>
        <v>5.6843418860808015E-12</v>
      </c>
      <c r="Z8" s="64">
        <v>11</v>
      </c>
      <c r="AA8" s="65">
        <v>21</v>
      </c>
      <c r="AB8" s="65"/>
      <c r="AC8" s="65">
        <v>11</v>
      </c>
      <c r="AD8" s="65">
        <v>25</v>
      </c>
      <c r="AE8" s="65">
        <v>54</v>
      </c>
      <c r="AF8" s="65"/>
      <c r="AG8" s="63">
        <f aca="true" t="shared" si="3" ref="AG8:AG19">(TIME(AC8,AD8,AE8)-TIME(Z8,AA8,AB8))*86400+AF8</f>
        <v>294.0000000000028</v>
      </c>
      <c r="AH8" s="64">
        <v>12</v>
      </c>
      <c r="AI8" s="65">
        <v>6</v>
      </c>
      <c r="AJ8" s="65"/>
      <c r="AK8" s="63">
        <f aca="true" t="shared" si="4" ref="AK8:AK19">(TIME(AH8,AI8,AJ8)-TIME(Z8,AA8,AB8))*86400-2700</f>
        <v>0</v>
      </c>
      <c r="AL8" s="64">
        <v>12</v>
      </c>
      <c r="AM8" s="65">
        <v>9</v>
      </c>
      <c r="AN8" s="65"/>
      <c r="AO8" s="65">
        <v>12</v>
      </c>
      <c r="AP8" s="65">
        <v>14</v>
      </c>
      <c r="AQ8" s="65">
        <v>25</v>
      </c>
      <c r="AR8" s="65"/>
      <c r="AS8" s="63">
        <f aca="true" t="shared" si="5" ref="AS8:AS19">(TIME(AO8,AP8,AQ8)-TIME(AL8,AM8,AN8))*86400+AR8</f>
        <v>324.99999999999966</v>
      </c>
      <c r="AT8" s="64">
        <v>12</v>
      </c>
      <c r="AU8" s="65">
        <v>36</v>
      </c>
      <c r="AV8" s="65"/>
      <c r="AW8" s="63">
        <f aca="true" t="shared" si="6" ref="AW8:AW19">(TIME(AT8,AU8,AV8)-TIME(AL8,AM8,AN8))*86400-1620</f>
        <v>3.865352482534945E-12</v>
      </c>
      <c r="AX8" s="64">
        <v>12</v>
      </c>
      <c r="AY8" s="65">
        <v>46</v>
      </c>
      <c r="AZ8" s="65"/>
      <c r="BA8" s="65">
        <v>12</v>
      </c>
      <c r="BB8" s="65">
        <v>49</v>
      </c>
      <c r="BC8" s="65">
        <v>10</v>
      </c>
      <c r="BD8" s="65"/>
      <c r="BE8" s="63">
        <f aca="true" t="shared" si="7" ref="BE8:BE19">(TIME(BA8,BB8,BC8)-TIME(AX8,AY8,AZ8))*86400+BD8</f>
        <v>189.99999999999773</v>
      </c>
      <c r="BF8" s="64">
        <v>12</v>
      </c>
      <c r="BG8" s="65">
        <v>55</v>
      </c>
      <c r="BH8" s="65"/>
      <c r="BI8" s="63">
        <f aca="true" t="shared" si="8" ref="BI8:BI19">(TIME(BF8,BG8,BH8)-TIME(AX8,AY8,AZ8))*86400-540</f>
        <v>-1.9326762412674725E-12</v>
      </c>
      <c r="BJ8" s="64">
        <v>13</v>
      </c>
      <c r="BK8" s="65">
        <v>5</v>
      </c>
      <c r="BL8" s="65"/>
      <c r="BM8" s="63">
        <f aca="true" t="shared" si="9" ref="BM8:BM19">(TIME(BJ8,BK8,BL8)-TIME(BF8,BG8,BH8))*86400-600</f>
        <v>7.503331289626658E-12</v>
      </c>
      <c r="BN8" s="64">
        <v>13</v>
      </c>
      <c r="BO8" s="65">
        <v>15</v>
      </c>
      <c r="BP8" s="65"/>
      <c r="BQ8" s="63">
        <f aca="true" t="shared" si="10" ref="BQ8:BQ19">(TIME(BN8,BO8,BP8)-TIME(BJ8,BK8,BL8))*86400-600</f>
        <v>-2.1600499167107046E-12</v>
      </c>
      <c r="BR8" s="64">
        <v>13</v>
      </c>
      <c r="BS8" s="65">
        <v>18</v>
      </c>
      <c r="BT8" s="65"/>
      <c r="BU8" s="65">
        <v>13</v>
      </c>
      <c r="BV8" s="65">
        <v>20</v>
      </c>
      <c r="BW8" s="65">
        <v>25</v>
      </c>
      <c r="BX8" s="65"/>
      <c r="BY8" s="63">
        <f aca="true" t="shared" si="11" ref="BY8:BY19">(TIME(BU8,BV8,BW8)-TIME(BR8,BS8,BT8))*86400+BX8</f>
        <v>145.00000000000028</v>
      </c>
      <c r="BZ8" s="64">
        <v>13</v>
      </c>
      <c r="CA8" s="65">
        <v>36</v>
      </c>
      <c r="CB8" s="65"/>
      <c r="CC8" s="63">
        <f aca="true" t="shared" si="12" ref="CC8:CC19">(TIME(BZ8,CA8,CB8)-TIME(BR8,BS8,BT8))*86400-1080</f>
        <v>-3.865352482534945E-12</v>
      </c>
      <c r="CD8" s="64">
        <v>13</v>
      </c>
      <c r="CE8" s="65">
        <v>39</v>
      </c>
      <c r="CF8" s="65"/>
      <c r="CG8" s="65">
        <v>13</v>
      </c>
      <c r="CH8" s="65">
        <v>42</v>
      </c>
      <c r="CI8" s="65">
        <v>2</v>
      </c>
      <c r="CJ8" s="65"/>
      <c r="CK8" s="63">
        <f aca="true" t="shared" si="13" ref="CK8:CK19">(TIME(CG8,CH8,CI8)-TIME(CD8,CE8,CF8))*86400+CJ8</f>
        <v>182.00000000000287</v>
      </c>
      <c r="CL8" s="64">
        <v>13</v>
      </c>
      <c r="CM8" s="65">
        <v>57</v>
      </c>
      <c r="CN8" s="65"/>
      <c r="CO8" s="63">
        <f aca="true" t="shared" si="14" ref="CO8:CO19">(TIME(CL8,CM8,CN8)-TIME(CD8,CE8,CF8))*86400-1080</f>
        <v>-3.865352482534945E-12</v>
      </c>
      <c r="CP8" s="64">
        <v>14</v>
      </c>
      <c r="CQ8" s="65">
        <v>0</v>
      </c>
      <c r="CR8" s="65"/>
      <c r="CS8" s="65">
        <v>14</v>
      </c>
      <c r="CT8" s="65">
        <v>2</v>
      </c>
      <c r="CU8" s="65">
        <v>26</v>
      </c>
      <c r="CV8" s="65"/>
      <c r="CW8" s="63">
        <f aca="true" t="shared" si="15" ref="CW8:CW19">(TIME(CS8,CT8,CU8)-TIME(CP8,CQ8,CR8))*86400+CV8</f>
        <v>145.99999999999724</v>
      </c>
      <c r="CX8" s="64">
        <v>14</v>
      </c>
      <c r="CY8" s="65">
        <v>12</v>
      </c>
      <c r="CZ8" s="65"/>
      <c r="DA8" s="63">
        <f aca="true" t="shared" si="16" ref="DA8:DA19">(TIME(CX8,CY8,CZ8)-TIME(CP8,CQ8,CR8))*86400-720</f>
        <v>-2.5011104298755527E-12</v>
      </c>
      <c r="DB8" s="64">
        <v>14</v>
      </c>
      <c r="DC8" s="65">
        <v>57</v>
      </c>
      <c r="DD8" s="65"/>
      <c r="DE8" s="63">
        <f aca="true" t="shared" si="17" ref="DE8:DE19">(TIME(DB8,DC8,DD8)-TIME(CX8,CY8,CZ8))*86400-2700</f>
        <v>0</v>
      </c>
      <c r="DF8" s="64"/>
      <c r="DG8" s="65"/>
      <c r="DH8" s="65"/>
      <c r="DI8" s="63">
        <v>0</v>
      </c>
      <c r="DJ8" s="64">
        <v>8</v>
      </c>
      <c r="DK8" s="65">
        <v>52</v>
      </c>
      <c r="DL8" s="65"/>
      <c r="DM8" s="63">
        <v>0</v>
      </c>
      <c r="DN8" s="64">
        <v>9</v>
      </c>
      <c r="DO8" s="65">
        <v>12</v>
      </c>
      <c r="DP8" s="65"/>
      <c r="DQ8" s="63">
        <f aca="true" t="shared" si="18" ref="DQ8:DQ26">(TIME(DN8,DO8,DP8)-TIME(DJ8,DK8,DL8))*86400-1200</f>
        <v>-4.320099833421409E-12</v>
      </c>
      <c r="DR8" s="64">
        <v>9</v>
      </c>
      <c r="DS8" s="65">
        <v>32</v>
      </c>
      <c r="DT8" s="65"/>
      <c r="DU8" s="63">
        <f aca="true" t="shared" si="19" ref="DU8:DU26">(TIME(DR8,DS8,DT8)-TIME(DN8,DO8,DP8))*86400-1200</f>
        <v>0</v>
      </c>
      <c r="DV8" s="64">
        <v>9</v>
      </c>
      <c r="DW8" s="65">
        <v>38</v>
      </c>
      <c r="DX8" s="65"/>
      <c r="DY8" s="63">
        <f aca="true" t="shared" si="20" ref="DY8:DY26">(TIME(DV8,DW8,DX8)-TIME(DR8,DS8,DT8))*86400-360</f>
        <v>-1.2505552149377763E-12</v>
      </c>
      <c r="DZ8" s="64">
        <v>9</v>
      </c>
      <c r="EA8" s="65">
        <v>41</v>
      </c>
      <c r="EB8" s="65"/>
      <c r="EC8" s="65">
        <v>9</v>
      </c>
      <c r="ED8" s="65">
        <v>48</v>
      </c>
      <c r="EE8" s="65">
        <v>27</v>
      </c>
      <c r="EF8" s="65"/>
      <c r="EG8" s="63">
        <f aca="true" t="shared" si="21" ref="EG8:EG26">(TIME(EC8,ED8,EE8)-TIME(DZ8,EA8,EB8))*86400+EF8</f>
        <v>446.99999999999795</v>
      </c>
      <c r="EH8" s="64">
        <v>10</v>
      </c>
      <c r="EI8" s="65">
        <v>26</v>
      </c>
      <c r="EJ8" s="65"/>
      <c r="EK8" s="63">
        <f aca="true" t="shared" si="22" ref="EK8:EK26">(TIME(EH8,EI8,EJ8)-TIME(DZ8,EA8,EB8))*86400-2700</f>
        <v>0</v>
      </c>
      <c r="EL8" s="64">
        <v>10</v>
      </c>
      <c r="EM8" s="65">
        <v>28</v>
      </c>
      <c r="EN8" s="65"/>
      <c r="EO8" s="65">
        <v>10</v>
      </c>
      <c r="EP8" s="65">
        <v>35</v>
      </c>
      <c r="EQ8" s="65">
        <v>27</v>
      </c>
      <c r="ER8" s="65"/>
      <c r="ES8" s="63">
        <f aca="true" t="shared" si="23" ref="ES8:ES20">(TIME(EO8,EP8,EQ8)-TIME(EL8,EM8,EN8))*86400+ER8</f>
        <v>447.00000000000273</v>
      </c>
      <c r="ET8" s="64">
        <v>10</v>
      </c>
      <c r="EU8" s="65">
        <v>59</v>
      </c>
      <c r="EV8" s="65"/>
      <c r="EW8" s="63">
        <f aca="true" t="shared" si="24" ref="EW8:EW20">(TIME(ET8,EU8,EV8)-TIME(EL8,EM8,EN8))*86400-1860</f>
        <v>-1.8189894035458565E-12</v>
      </c>
      <c r="EX8" s="64">
        <v>11</v>
      </c>
      <c r="EY8" s="65">
        <v>9</v>
      </c>
      <c r="EZ8" s="65"/>
      <c r="FA8" s="63">
        <f aca="true" t="shared" si="25" ref="FA8:FA20">(TIME(EX8,EY8,EZ8)-TIME(ET8,EU8,EV8))*86400-600</f>
        <v>2.6147972675971687E-12</v>
      </c>
      <c r="FB8" s="64">
        <v>11</v>
      </c>
      <c r="FC8" s="65">
        <v>25</v>
      </c>
      <c r="FD8" s="65"/>
      <c r="FE8" s="63">
        <f>(TIME(FB8,FC8,FD8)-TIME(EX8,EY8,EZ8))*86400-960</f>
        <v>-3.410605131648481E-12</v>
      </c>
      <c r="FF8" s="64">
        <v>11</v>
      </c>
      <c r="FG8" s="65">
        <v>32</v>
      </c>
      <c r="FH8" s="65"/>
      <c r="FI8" s="65">
        <v>11</v>
      </c>
      <c r="FJ8" s="65">
        <v>36</v>
      </c>
      <c r="FK8" s="65">
        <v>42</v>
      </c>
      <c r="FL8" s="65"/>
      <c r="FM8" s="63">
        <f aca="true" t="shared" si="26" ref="FM8:FM20">(TIME(FI8,FJ8,FK8)-TIME(FF8,FG8,FH8))*86400+FL8</f>
        <v>281.99999999999613</v>
      </c>
      <c r="FN8" s="64">
        <v>11</v>
      </c>
      <c r="FO8" s="65">
        <v>54</v>
      </c>
      <c r="FP8" s="65"/>
      <c r="FQ8" s="63">
        <f aca="true" t="shared" si="27" ref="FQ8:FQ20">(TIME(FN8,FO8,FP8)-TIME(FF8,FG8,FH8))*86400-1320</f>
        <v>0</v>
      </c>
      <c r="FR8" s="64">
        <v>11</v>
      </c>
      <c r="FS8" s="65">
        <v>58</v>
      </c>
      <c r="FT8" s="65"/>
      <c r="FU8" s="65">
        <v>12</v>
      </c>
      <c r="FV8" s="65">
        <v>4</v>
      </c>
      <c r="FW8" s="65">
        <v>37</v>
      </c>
      <c r="FX8" s="65"/>
      <c r="FY8" s="63">
        <f aca="true" t="shared" si="28" ref="FY8:FY20">(TIME(FU8,FV8,FW8)-TIME(FR8,FS8,FT8))*86400+FX8</f>
        <v>397.0000000000013</v>
      </c>
      <c r="FZ8" s="64">
        <v>12</v>
      </c>
      <c r="GA8" s="65">
        <v>15</v>
      </c>
      <c r="GB8" s="65"/>
      <c r="GC8" s="63">
        <f aca="true" t="shared" si="29" ref="GC8:GC13">(TIME(FZ8,GA8,GB8)-TIME(FR8,FS8,FT8))*86400-1020</f>
        <v>-3.637978807091713E-12</v>
      </c>
      <c r="GD8" s="64">
        <v>12</v>
      </c>
      <c r="GE8" s="65">
        <v>18</v>
      </c>
      <c r="GF8" s="65"/>
      <c r="GG8" s="65">
        <v>12</v>
      </c>
      <c r="GH8" s="65">
        <v>20</v>
      </c>
      <c r="GI8" s="65">
        <v>1</v>
      </c>
      <c r="GJ8" s="65"/>
      <c r="GK8" s="63">
        <f aca="true" t="shared" si="30" ref="GK8:GK20">(TIME(GG8,GH8,GI8)-TIME(GD8,GE8,GF8))*86400+GJ8</f>
        <v>120.99999999999653</v>
      </c>
      <c r="GL8" s="64">
        <v>12</v>
      </c>
      <c r="GM8" s="65">
        <v>34</v>
      </c>
      <c r="GN8" s="65"/>
      <c r="GO8" s="63">
        <f>(TIME(GL8,GM8,GN8)-TIME(GD8,GE8,GF8))*86400-960</f>
        <v>-3.410605131648481E-12</v>
      </c>
      <c r="GP8" s="64">
        <v>12</v>
      </c>
      <c r="GQ8" s="65">
        <v>39</v>
      </c>
      <c r="GR8" s="65"/>
      <c r="GS8" s="65">
        <v>12</v>
      </c>
      <c r="GT8" s="65">
        <v>45</v>
      </c>
      <c r="GU8" s="65">
        <v>46</v>
      </c>
      <c r="GV8" s="65"/>
      <c r="GW8" s="63">
        <f>(TIME(GS8,GT8,GU8)-TIME(GP8,GQ8,GR8))*86400+GV8</f>
        <v>406.00000000000273</v>
      </c>
      <c r="GX8" s="64">
        <v>13</v>
      </c>
      <c r="GY8" s="65">
        <v>4</v>
      </c>
      <c r="GZ8" s="65"/>
      <c r="HA8" s="63">
        <f>(TIME(GX8,GY8,GZ8)-TIME(GP8,GQ8,GR8))*86400-1500</f>
        <v>-5.229594535194337E-12</v>
      </c>
      <c r="HB8" s="64">
        <v>13</v>
      </c>
      <c r="HC8" s="65">
        <v>24</v>
      </c>
      <c r="HD8" s="65"/>
      <c r="HE8" s="63">
        <f>(TIME(HB8,HC8,HD8)-TIME(GX8,GY8,GZ8))*86400-1200</f>
        <v>5.229594535194337E-12</v>
      </c>
      <c r="HF8" s="64">
        <v>13</v>
      </c>
      <c r="HG8" s="65">
        <v>41</v>
      </c>
      <c r="HH8" s="65"/>
      <c r="HI8" s="63">
        <v>0</v>
      </c>
    </row>
    <row r="9" spans="2:217" ht="25.5" hidden="1">
      <c r="B9" s="40"/>
      <c r="C9" s="80">
        <f>SUM(M9,Q9,U9,Y9,AG9,AK9,AS9,AW9,BE9,BI9,BM9,BQ9,BY9,CC9,CK9,CO9,CW9,DA9,DE9,DI9)+SUM(DM9,DQ9,DU9,DY9,EG9,EK9,ES9,EW9,FA9,FE9,FM9,FQ9,FY9,GC9,GK9,GO9,GW9,HA9,HE9,HI9)</f>
        <v>-46612.00000000002</v>
      </c>
      <c r="D9" s="80"/>
      <c r="E9" s="54" t="s">
        <v>124</v>
      </c>
      <c r="F9" s="55" t="s">
        <v>125</v>
      </c>
      <c r="G9" s="2" t="s">
        <v>126</v>
      </c>
      <c r="H9" s="49" t="s">
        <v>111</v>
      </c>
      <c r="I9" s="46"/>
      <c r="J9" s="66">
        <v>10</v>
      </c>
      <c r="K9" s="67">
        <v>25</v>
      </c>
      <c r="L9" s="67"/>
      <c r="M9" s="68"/>
      <c r="N9" s="66">
        <v>10</v>
      </c>
      <c r="O9" s="67">
        <v>43</v>
      </c>
      <c r="P9" s="67"/>
      <c r="Q9" s="63">
        <f t="shared" si="0"/>
        <v>5.6843418860808015E-12</v>
      </c>
      <c r="R9" s="66">
        <v>11</v>
      </c>
      <c r="S9" s="67">
        <v>3</v>
      </c>
      <c r="T9" s="67"/>
      <c r="U9" s="63">
        <f t="shared" si="1"/>
        <v>0</v>
      </c>
      <c r="V9" s="66">
        <v>11</v>
      </c>
      <c r="W9" s="67">
        <v>21</v>
      </c>
      <c r="X9" s="67"/>
      <c r="Y9" s="63">
        <f t="shared" si="2"/>
        <v>-3.865352482534945E-12</v>
      </c>
      <c r="Z9" s="66">
        <v>11</v>
      </c>
      <c r="AA9" s="67">
        <v>24</v>
      </c>
      <c r="AB9" s="67"/>
      <c r="AC9" s="67">
        <v>11</v>
      </c>
      <c r="AD9" s="67">
        <v>28</v>
      </c>
      <c r="AE9" s="67">
        <v>32</v>
      </c>
      <c r="AF9" s="67"/>
      <c r="AG9" s="68">
        <f t="shared" si="3"/>
        <v>271.9999999999977</v>
      </c>
      <c r="AH9" s="66">
        <v>12</v>
      </c>
      <c r="AI9" s="67">
        <v>9</v>
      </c>
      <c r="AJ9" s="67"/>
      <c r="AK9" s="63">
        <f t="shared" si="4"/>
        <v>-5.002220859751105E-12</v>
      </c>
      <c r="AL9" s="66">
        <v>12</v>
      </c>
      <c r="AM9" s="67">
        <v>12</v>
      </c>
      <c r="AN9" s="67"/>
      <c r="AO9" s="67">
        <v>12</v>
      </c>
      <c r="AP9" s="67">
        <v>16</v>
      </c>
      <c r="AQ9" s="67">
        <v>26</v>
      </c>
      <c r="AR9" s="67"/>
      <c r="AS9" s="68">
        <f t="shared" si="5"/>
        <v>266.0000000000064</v>
      </c>
      <c r="AT9" s="66">
        <v>12</v>
      </c>
      <c r="AU9" s="67">
        <v>39</v>
      </c>
      <c r="AV9" s="67"/>
      <c r="AW9" s="63">
        <f t="shared" si="6"/>
        <v>3.865352482534945E-12</v>
      </c>
      <c r="AX9" s="66">
        <v>12</v>
      </c>
      <c r="AY9" s="67">
        <v>48</v>
      </c>
      <c r="AZ9" s="67"/>
      <c r="BA9" s="67">
        <v>12</v>
      </c>
      <c r="BB9" s="67">
        <v>50</v>
      </c>
      <c r="BC9" s="67">
        <v>50</v>
      </c>
      <c r="BD9" s="67"/>
      <c r="BE9" s="68">
        <f t="shared" si="7"/>
        <v>170.000000000001</v>
      </c>
      <c r="BF9" s="66">
        <v>12</v>
      </c>
      <c r="BG9" s="67">
        <v>57</v>
      </c>
      <c r="BH9" s="67"/>
      <c r="BI9" s="63">
        <f t="shared" si="8"/>
        <v>-1.9326762412674725E-12</v>
      </c>
      <c r="BJ9" s="66">
        <v>13</v>
      </c>
      <c r="BK9" s="67">
        <v>7</v>
      </c>
      <c r="BL9" s="67"/>
      <c r="BM9" s="63">
        <f t="shared" si="9"/>
        <v>7.503331289626658E-12</v>
      </c>
      <c r="BN9" s="66">
        <v>13</v>
      </c>
      <c r="BO9" s="67">
        <v>17</v>
      </c>
      <c r="BP9" s="67"/>
      <c r="BQ9" s="63">
        <f t="shared" si="10"/>
        <v>-2.1600499167107046E-12</v>
      </c>
      <c r="BR9" s="66">
        <v>13</v>
      </c>
      <c r="BS9" s="67">
        <v>20</v>
      </c>
      <c r="BT9" s="67"/>
      <c r="BU9" s="67">
        <v>13</v>
      </c>
      <c r="BV9" s="67">
        <v>22</v>
      </c>
      <c r="BW9" s="67">
        <v>18</v>
      </c>
      <c r="BX9" s="67"/>
      <c r="BY9" s="68">
        <f t="shared" si="11"/>
        <v>137.99999999999278</v>
      </c>
      <c r="BZ9" s="66">
        <v>13</v>
      </c>
      <c r="CA9" s="67">
        <v>38</v>
      </c>
      <c r="CB9" s="67"/>
      <c r="CC9" s="63">
        <f t="shared" si="12"/>
        <v>-3.865352482534945E-12</v>
      </c>
      <c r="CD9" s="66">
        <v>13</v>
      </c>
      <c r="CE9" s="67">
        <v>41</v>
      </c>
      <c r="CF9" s="67"/>
      <c r="CG9" s="67">
        <v>13</v>
      </c>
      <c r="CH9" s="67">
        <v>43</v>
      </c>
      <c r="CI9" s="67">
        <v>52</v>
      </c>
      <c r="CJ9" s="67"/>
      <c r="CK9" s="68">
        <f t="shared" si="13"/>
        <v>172.0000000000045</v>
      </c>
      <c r="CL9" s="66">
        <v>13</v>
      </c>
      <c r="CM9" s="67">
        <v>59</v>
      </c>
      <c r="CN9" s="67"/>
      <c r="CO9" s="63">
        <f t="shared" si="14"/>
        <v>-3.865352482534945E-12</v>
      </c>
      <c r="CP9" s="66">
        <v>14</v>
      </c>
      <c r="CQ9" s="67">
        <v>2</v>
      </c>
      <c r="CR9" s="67"/>
      <c r="CS9" s="67">
        <v>14</v>
      </c>
      <c r="CT9" s="67">
        <v>4</v>
      </c>
      <c r="CU9" s="67">
        <v>15</v>
      </c>
      <c r="CV9" s="67"/>
      <c r="CW9" s="68">
        <f t="shared" si="15"/>
        <v>134.99999999999233</v>
      </c>
      <c r="CX9" s="66">
        <v>14</v>
      </c>
      <c r="CY9" s="67">
        <v>14</v>
      </c>
      <c r="CZ9" s="67"/>
      <c r="DA9" s="63">
        <f t="shared" si="16"/>
        <v>-2.5011104298755527E-12</v>
      </c>
      <c r="DB9" s="66">
        <v>14</v>
      </c>
      <c r="DC9" s="67">
        <v>59</v>
      </c>
      <c r="DD9" s="67"/>
      <c r="DE9" s="63">
        <f t="shared" si="17"/>
        <v>0</v>
      </c>
      <c r="DF9" s="66"/>
      <c r="DG9" s="67"/>
      <c r="DH9" s="67"/>
      <c r="DI9" s="63">
        <v>0</v>
      </c>
      <c r="DJ9" s="66">
        <v>8</v>
      </c>
      <c r="DK9" s="67">
        <v>55</v>
      </c>
      <c r="DL9" s="67"/>
      <c r="DM9" s="68">
        <v>0</v>
      </c>
      <c r="DN9" s="66">
        <v>9</v>
      </c>
      <c r="DO9" s="67">
        <v>15</v>
      </c>
      <c r="DP9" s="67"/>
      <c r="DQ9" s="63">
        <f t="shared" si="18"/>
        <v>5.229594535194337E-12</v>
      </c>
      <c r="DR9" s="66">
        <v>9</v>
      </c>
      <c r="DS9" s="67">
        <v>35</v>
      </c>
      <c r="DT9" s="67"/>
      <c r="DU9" s="63">
        <f t="shared" si="19"/>
        <v>0</v>
      </c>
      <c r="DV9" s="66">
        <v>9</v>
      </c>
      <c r="DW9" s="67">
        <v>41</v>
      </c>
      <c r="DX9" s="67"/>
      <c r="DY9" s="63">
        <f t="shared" si="20"/>
        <v>-1.2505552149377763E-12</v>
      </c>
      <c r="DZ9" s="66">
        <v>9</v>
      </c>
      <c r="EA9" s="67">
        <v>44</v>
      </c>
      <c r="EB9" s="67"/>
      <c r="EC9" s="67">
        <v>9</v>
      </c>
      <c r="ED9" s="67">
        <v>50</v>
      </c>
      <c r="EE9" s="67">
        <v>41</v>
      </c>
      <c r="EF9" s="67"/>
      <c r="EG9" s="68">
        <f t="shared" si="21"/>
        <v>401.0000000000035</v>
      </c>
      <c r="EH9" s="66">
        <v>10</v>
      </c>
      <c r="EI9" s="67">
        <v>29</v>
      </c>
      <c r="EJ9" s="67"/>
      <c r="EK9" s="63">
        <f t="shared" si="22"/>
        <v>0</v>
      </c>
      <c r="EL9" s="66">
        <v>10</v>
      </c>
      <c r="EM9" s="67">
        <v>32</v>
      </c>
      <c r="EN9" s="67"/>
      <c r="EO9" s="67">
        <v>10</v>
      </c>
      <c r="EP9" s="67">
        <v>38</v>
      </c>
      <c r="EQ9" s="67">
        <v>46</v>
      </c>
      <c r="ER9" s="67"/>
      <c r="ES9" s="68">
        <f t="shared" si="23"/>
        <v>405.9999999999979</v>
      </c>
      <c r="ET9" s="66">
        <v>11</v>
      </c>
      <c r="EU9" s="67">
        <v>3</v>
      </c>
      <c r="EV9" s="67"/>
      <c r="EW9" s="63">
        <f t="shared" si="24"/>
        <v>2.9558577807620168E-12</v>
      </c>
      <c r="EX9" s="66">
        <v>11</v>
      </c>
      <c r="EY9" s="67">
        <v>13</v>
      </c>
      <c r="EZ9" s="67"/>
      <c r="FA9" s="63">
        <f t="shared" si="25"/>
        <v>-2.1600499167107046E-12</v>
      </c>
      <c r="FB9" s="66">
        <v>11</v>
      </c>
      <c r="FC9" s="67">
        <v>28</v>
      </c>
      <c r="FD9" s="67"/>
      <c r="FE9" s="100">
        <v>60</v>
      </c>
      <c r="FF9" s="66">
        <v>11</v>
      </c>
      <c r="FG9" s="67">
        <v>36</v>
      </c>
      <c r="FH9" s="67"/>
      <c r="FI9" s="67">
        <v>11</v>
      </c>
      <c r="FJ9" s="67">
        <v>37</v>
      </c>
      <c r="FK9" s="67">
        <v>49</v>
      </c>
      <c r="FL9" s="67"/>
      <c r="FM9" s="68">
        <f t="shared" si="26"/>
        <v>108.99999999999946</v>
      </c>
      <c r="FN9" s="66">
        <v>11</v>
      </c>
      <c r="FO9" s="67">
        <v>58</v>
      </c>
      <c r="FP9" s="67"/>
      <c r="FQ9" s="63">
        <f t="shared" si="27"/>
        <v>0</v>
      </c>
      <c r="FR9" s="66">
        <v>12</v>
      </c>
      <c r="FS9" s="67">
        <v>0</v>
      </c>
      <c r="FT9" s="67"/>
      <c r="FU9" s="67">
        <v>12</v>
      </c>
      <c r="FV9" s="67">
        <v>6</v>
      </c>
      <c r="FW9" s="67">
        <v>30</v>
      </c>
      <c r="FX9" s="67"/>
      <c r="FY9" s="68">
        <f t="shared" si="28"/>
        <v>389.9999999999938</v>
      </c>
      <c r="FZ9" s="66">
        <v>12</v>
      </c>
      <c r="GA9" s="67">
        <v>17</v>
      </c>
      <c r="GB9" s="67"/>
      <c r="GC9" s="63">
        <f t="shared" si="29"/>
        <v>-3.637978807091713E-12</v>
      </c>
      <c r="GD9" s="66">
        <v>12</v>
      </c>
      <c r="GE9" s="67">
        <v>20</v>
      </c>
      <c r="GF9" s="67"/>
      <c r="GG9" s="67">
        <v>12</v>
      </c>
      <c r="GH9" s="67">
        <v>21</v>
      </c>
      <c r="GI9" s="67">
        <v>52</v>
      </c>
      <c r="GJ9" s="67"/>
      <c r="GK9" s="68">
        <f t="shared" si="30"/>
        <v>111.99999999999513</v>
      </c>
      <c r="GL9" s="66">
        <v>12</v>
      </c>
      <c r="GM9" s="67">
        <v>36</v>
      </c>
      <c r="GN9" s="67"/>
      <c r="GO9" s="63">
        <f>(TIME(GL9,GM9,GN9)-TIME(GD9,GE9,GF9))*86400-960</f>
        <v>-3.410605131648481E-12</v>
      </c>
      <c r="GP9" s="66">
        <v>12</v>
      </c>
      <c r="GQ9" s="67">
        <v>42</v>
      </c>
      <c r="GR9" s="67"/>
      <c r="GS9" s="67">
        <v>12</v>
      </c>
      <c r="GT9" s="67">
        <v>48</v>
      </c>
      <c r="GU9" s="67">
        <v>17</v>
      </c>
      <c r="GV9" s="67"/>
      <c r="GW9" s="68">
        <f>(TIME(GS9,GT9,GU9)-TIME(GP9,GQ9,GR9))*86400+GV9</f>
        <v>377.00000000000455</v>
      </c>
      <c r="GX9" s="66">
        <v>13</v>
      </c>
      <c r="GY9" s="67">
        <v>7</v>
      </c>
      <c r="GZ9" s="67"/>
      <c r="HA9" s="63">
        <f>(TIME(GX9,GY9,GZ9)-TIME(GP9,GQ9,GR9))*86400-1500</f>
        <v>4.320099833421409E-12</v>
      </c>
      <c r="HB9" s="66">
        <v>13</v>
      </c>
      <c r="HC9" s="67">
        <v>27</v>
      </c>
      <c r="HD9" s="67"/>
      <c r="HE9" s="63">
        <f>(TIME(HB9,HC9,HD9)-TIME(GX9,GY9,GZ9))*86400-1200</f>
        <v>-4.320099833421409E-12</v>
      </c>
      <c r="HF9" s="66"/>
      <c r="HG9" s="67"/>
      <c r="HH9" s="67"/>
      <c r="HI9" s="63">
        <f>(TIME(HF9,HG9,HH9)-TIME(HB9,HC9,HD9))*86400-1200</f>
        <v>-49620</v>
      </c>
    </row>
    <row r="10" spans="2:217" ht="26.25" hidden="1" thickBot="1">
      <c r="B10" s="109"/>
      <c r="C10" s="98" t="s">
        <v>167</v>
      </c>
      <c r="D10" s="98"/>
      <c r="E10" s="110" t="s">
        <v>124</v>
      </c>
      <c r="F10" s="111" t="s">
        <v>102</v>
      </c>
      <c r="G10" s="112" t="s">
        <v>104</v>
      </c>
      <c r="H10" s="113" t="s">
        <v>105</v>
      </c>
      <c r="I10" s="114"/>
      <c r="J10" s="115">
        <v>10</v>
      </c>
      <c r="K10" s="116">
        <v>27</v>
      </c>
      <c r="L10" s="116"/>
      <c r="M10" s="117"/>
      <c r="N10" s="115">
        <v>10</v>
      </c>
      <c r="O10" s="116">
        <v>45</v>
      </c>
      <c r="P10" s="116"/>
      <c r="Q10" s="118">
        <f t="shared" si="0"/>
        <v>5.6843418860808015E-12</v>
      </c>
      <c r="R10" s="115">
        <v>11</v>
      </c>
      <c r="S10" s="116">
        <v>5</v>
      </c>
      <c r="T10" s="116"/>
      <c r="U10" s="118">
        <f t="shared" si="1"/>
        <v>0</v>
      </c>
      <c r="V10" s="115">
        <v>11</v>
      </c>
      <c r="W10" s="116">
        <v>23</v>
      </c>
      <c r="X10" s="116"/>
      <c r="Y10" s="118">
        <f t="shared" si="2"/>
        <v>-3.865352482534945E-12</v>
      </c>
      <c r="Z10" s="115">
        <v>11</v>
      </c>
      <c r="AA10" s="116">
        <v>26</v>
      </c>
      <c r="AB10" s="116"/>
      <c r="AC10" s="116">
        <v>11</v>
      </c>
      <c r="AD10" s="116">
        <v>30</v>
      </c>
      <c r="AE10" s="116">
        <v>24</v>
      </c>
      <c r="AF10" s="116"/>
      <c r="AG10" s="117">
        <f t="shared" si="3"/>
        <v>263.9999999999933</v>
      </c>
      <c r="AH10" s="115">
        <v>12</v>
      </c>
      <c r="AI10" s="116">
        <v>11</v>
      </c>
      <c r="AJ10" s="116"/>
      <c r="AK10" s="118">
        <f t="shared" si="4"/>
        <v>-5.002220859751105E-12</v>
      </c>
      <c r="AL10" s="115">
        <v>12</v>
      </c>
      <c r="AM10" s="116">
        <v>14</v>
      </c>
      <c r="AN10" s="116"/>
      <c r="AO10" s="116">
        <v>12</v>
      </c>
      <c r="AP10" s="116">
        <v>18</v>
      </c>
      <c r="AQ10" s="116">
        <v>33</v>
      </c>
      <c r="AR10" s="116"/>
      <c r="AS10" s="117">
        <f t="shared" si="5"/>
        <v>273.0000000000043</v>
      </c>
      <c r="AT10" s="115">
        <v>12</v>
      </c>
      <c r="AU10" s="116">
        <v>41</v>
      </c>
      <c r="AV10" s="116"/>
      <c r="AW10" s="118">
        <f t="shared" si="6"/>
        <v>3.865352482534945E-12</v>
      </c>
      <c r="AX10" s="115">
        <v>12</v>
      </c>
      <c r="AY10" s="116">
        <v>50</v>
      </c>
      <c r="AZ10" s="116"/>
      <c r="BA10" s="116">
        <v>12</v>
      </c>
      <c r="BB10" s="116">
        <v>52</v>
      </c>
      <c r="BC10" s="116">
        <v>53</v>
      </c>
      <c r="BD10" s="116"/>
      <c r="BE10" s="117">
        <f t="shared" si="7"/>
        <v>173.00000000000148</v>
      </c>
      <c r="BF10" s="115">
        <v>12</v>
      </c>
      <c r="BG10" s="116">
        <v>59</v>
      </c>
      <c r="BH10" s="116"/>
      <c r="BI10" s="118">
        <f t="shared" si="8"/>
        <v>-1.9326762412674725E-12</v>
      </c>
      <c r="BJ10" s="115">
        <v>13</v>
      </c>
      <c r="BK10" s="116">
        <v>9</v>
      </c>
      <c r="BL10" s="116"/>
      <c r="BM10" s="118">
        <f t="shared" si="9"/>
        <v>7.503331289626658E-12</v>
      </c>
      <c r="BN10" s="115">
        <v>13</v>
      </c>
      <c r="BO10" s="116">
        <v>19</v>
      </c>
      <c r="BP10" s="116"/>
      <c r="BQ10" s="118">
        <f t="shared" si="10"/>
        <v>-2.1600499167107046E-12</v>
      </c>
      <c r="BR10" s="115">
        <v>13</v>
      </c>
      <c r="BS10" s="116">
        <v>22</v>
      </c>
      <c r="BT10" s="116"/>
      <c r="BU10" s="116">
        <v>13</v>
      </c>
      <c r="BV10" s="116">
        <v>24</v>
      </c>
      <c r="BW10" s="116">
        <v>14</v>
      </c>
      <c r="BX10" s="116"/>
      <c r="BY10" s="117">
        <f t="shared" si="11"/>
        <v>133.99999999999537</v>
      </c>
      <c r="BZ10" s="115">
        <v>13</v>
      </c>
      <c r="CA10" s="116">
        <v>40</v>
      </c>
      <c r="CB10" s="116"/>
      <c r="CC10" s="118">
        <f t="shared" si="12"/>
        <v>-3.865352482534945E-12</v>
      </c>
      <c r="CD10" s="115">
        <v>13</v>
      </c>
      <c r="CE10" s="116">
        <v>43</v>
      </c>
      <c r="CF10" s="116"/>
      <c r="CG10" s="116">
        <v>13</v>
      </c>
      <c r="CH10" s="116">
        <v>46</v>
      </c>
      <c r="CI10" s="116">
        <v>58</v>
      </c>
      <c r="CJ10" s="116"/>
      <c r="CK10" s="117">
        <f t="shared" si="13"/>
        <v>238.00000000000523</v>
      </c>
      <c r="CL10" s="115">
        <v>14</v>
      </c>
      <c r="CM10" s="116">
        <v>1</v>
      </c>
      <c r="CN10" s="116"/>
      <c r="CO10" s="118">
        <f t="shared" si="14"/>
        <v>5.6843418860808015E-12</v>
      </c>
      <c r="CP10" s="115">
        <v>14</v>
      </c>
      <c r="CQ10" s="116">
        <v>4</v>
      </c>
      <c r="CR10" s="116"/>
      <c r="CS10" s="116">
        <v>14</v>
      </c>
      <c r="CT10" s="116">
        <v>6</v>
      </c>
      <c r="CU10" s="116">
        <v>16</v>
      </c>
      <c r="CV10" s="116"/>
      <c r="CW10" s="117">
        <f t="shared" si="15"/>
        <v>135.99999999999886</v>
      </c>
      <c r="CX10" s="115">
        <v>14</v>
      </c>
      <c r="CY10" s="116">
        <v>16</v>
      </c>
      <c r="CZ10" s="116"/>
      <c r="DA10" s="118">
        <f t="shared" si="16"/>
        <v>-2.5011104298755527E-12</v>
      </c>
      <c r="DB10" s="115">
        <v>15</v>
      </c>
      <c r="DC10" s="116">
        <v>1</v>
      </c>
      <c r="DD10" s="116"/>
      <c r="DE10" s="118">
        <f t="shared" si="17"/>
        <v>0</v>
      </c>
      <c r="DF10" s="115"/>
      <c r="DG10" s="116"/>
      <c r="DH10" s="116"/>
      <c r="DI10" s="118">
        <v>0</v>
      </c>
      <c r="DJ10" s="115">
        <v>8</v>
      </c>
      <c r="DK10" s="116">
        <v>57</v>
      </c>
      <c r="DL10" s="116"/>
      <c r="DM10" s="117">
        <v>0</v>
      </c>
      <c r="DN10" s="115">
        <v>9</v>
      </c>
      <c r="DO10" s="116">
        <v>17</v>
      </c>
      <c r="DP10" s="116"/>
      <c r="DQ10" s="118">
        <f t="shared" si="18"/>
        <v>5.229594535194337E-12</v>
      </c>
      <c r="DR10" s="115">
        <v>9</v>
      </c>
      <c r="DS10" s="116">
        <v>37</v>
      </c>
      <c r="DT10" s="116"/>
      <c r="DU10" s="118">
        <f t="shared" si="19"/>
        <v>0</v>
      </c>
      <c r="DV10" s="115">
        <v>9</v>
      </c>
      <c r="DW10" s="116">
        <v>43</v>
      </c>
      <c r="DX10" s="116"/>
      <c r="DY10" s="118">
        <f t="shared" si="20"/>
        <v>-1.2505552149377763E-12</v>
      </c>
      <c r="DZ10" s="115">
        <v>9</v>
      </c>
      <c r="EA10" s="116">
        <v>46</v>
      </c>
      <c r="EB10" s="116"/>
      <c r="EC10" s="116">
        <v>9</v>
      </c>
      <c r="ED10" s="116">
        <v>52</v>
      </c>
      <c r="EE10" s="116">
        <v>42</v>
      </c>
      <c r="EF10" s="116">
        <v>10</v>
      </c>
      <c r="EG10" s="117">
        <f t="shared" si="21"/>
        <v>411.9999999999957</v>
      </c>
      <c r="EH10" s="115">
        <v>10</v>
      </c>
      <c r="EI10" s="116">
        <v>31</v>
      </c>
      <c r="EJ10" s="116"/>
      <c r="EK10" s="118">
        <f t="shared" si="22"/>
        <v>0</v>
      </c>
      <c r="EL10" s="115">
        <v>10</v>
      </c>
      <c r="EM10" s="116">
        <v>34</v>
      </c>
      <c r="EN10" s="116"/>
      <c r="EO10" s="116">
        <v>10</v>
      </c>
      <c r="EP10" s="116">
        <v>40</v>
      </c>
      <c r="EQ10" s="116">
        <v>53</v>
      </c>
      <c r="ER10" s="116">
        <v>30</v>
      </c>
      <c r="ES10" s="117">
        <f t="shared" si="23"/>
        <v>443.0000000000054</v>
      </c>
      <c r="ET10" s="115">
        <v>11</v>
      </c>
      <c r="EU10" s="116">
        <v>5</v>
      </c>
      <c r="EV10" s="116"/>
      <c r="EW10" s="118">
        <f t="shared" si="24"/>
        <v>2.9558577807620168E-12</v>
      </c>
      <c r="EX10" s="115">
        <v>11</v>
      </c>
      <c r="EY10" s="116">
        <v>15</v>
      </c>
      <c r="EZ10" s="116"/>
      <c r="FA10" s="118">
        <f t="shared" si="25"/>
        <v>-2.1600499167107046E-12</v>
      </c>
      <c r="FB10" s="115">
        <v>11</v>
      </c>
      <c r="FC10" s="116">
        <v>31</v>
      </c>
      <c r="FD10" s="116"/>
      <c r="FE10" s="118">
        <f aca="true" t="shared" si="31" ref="FE10:FE20">(TIME(FB10,FC10,FD10)-TIME(EX10,EY10,EZ10))*86400-960</f>
        <v>1.3642420526593924E-12</v>
      </c>
      <c r="FF10" s="115">
        <v>11</v>
      </c>
      <c r="FG10" s="116">
        <v>38</v>
      </c>
      <c r="FH10" s="116"/>
      <c r="FI10" s="116">
        <v>11</v>
      </c>
      <c r="FJ10" s="116">
        <v>40</v>
      </c>
      <c r="FK10" s="116">
        <v>5</v>
      </c>
      <c r="FL10" s="116"/>
      <c r="FM10" s="117">
        <f t="shared" si="26"/>
        <v>125.00000000000355</v>
      </c>
      <c r="FN10" s="115">
        <v>12</v>
      </c>
      <c r="FO10" s="116">
        <v>0</v>
      </c>
      <c r="FP10" s="116"/>
      <c r="FQ10" s="118">
        <f t="shared" si="27"/>
        <v>0</v>
      </c>
      <c r="FR10" s="115">
        <v>12</v>
      </c>
      <c r="FS10" s="116">
        <v>3</v>
      </c>
      <c r="FT10" s="116"/>
      <c r="FU10" s="116">
        <v>12</v>
      </c>
      <c r="FV10" s="116">
        <v>9</v>
      </c>
      <c r="FW10" s="116">
        <v>13</v>
      </c>
      <c r="FX10" s="116"/>
      <c r="FY10" s="117">
        <f t="shared" si="28"/>
        <v>372.99999999999756</v>
      </c>
      <c r="FZ10" s="115">
        <v>12</v>
      </c>
      <c r="GA10" s="116">
        <v>20</v>
      </c>
      <c r="GB10" s="116"/>
      <c r="GC10" s="118">
        <f t="shared" si="29"/>
        <v>5.9117155615240335E-12</v>
      </c>
      <c r="GD10" s="115">
        <v>12</v>
      </c>
      <c r="GE10" s="116">
        <v>23</v>
      </c>
      <c r="GF10" s="116"/>
      <c r="GG10" s="116">
        <v>12</v>
      </c>
      <c r="GH10" s="116">
        <v>24</v>
      </c>
      <c r="GI10" s="116">
        <v>54</v>
      </c>
      <c r="GJ10" s="116"/>
      <c r="GK10" s="117">
        <f t="shared" si="30"/>
        <v>113.99999999999864</v>
      </c>
      <c r="GL10" s="115"/>
      <c r="GM10" s="116"/>
      <c r="GN10" s="116"/>
      <c r="GO10" s="99"/>
      <c r="GP10" s="115"/>
      <c r="GQ10" s="116"/>
      <c r="GR10" s="116"/>
      <c r="GS10" s="116"/>
      <c r="GT10" s="116"/>
      <c r="GU10" s="116"/>
      <c r="GV10" s="116"/>
      <c r="GW10" s="117"/>
      <c r="GX10" s="115"/>
      <c r="GY10" s="116"/>
      <c r="GZ10" s="116"/>
      <c r="HA10" s="118"/>
      <c r="HB10" s="115"/>
      <c r="HC10" s="116"/>
      <c r="HD10" s="116"/>
      <c r="HE10" s="118"/>
      <c r="HF10" s="115"/>
      <c r="HG10" s="116"/>
      <c r="HH10" s="116"/>
      <c r="HI10" s="118"/>
    </row>
    <row r="11" spans="2:217" ht="25.5">
      <c r="B11" s="137">
        <v>1</v>
      </c>
      <c r="C11" s="133">
        <f aca="true" t="shared" si="32" ref="C11:C20">SUM(M11,Q11,U11,Y11,AG11,AK11,AS11,AW11,BE11,BI11,BM11,BQ11,BY11,CC11,CK11,CO11,CW11,DA11,DE11,DI11)+SUM(DM11,DQ11,DU11,DY11,EG11,EK11,ES11,EW11,FA11,FE11,FM11,FQ11,FY11,GC11,GK11,GO11,GW11,HA11,HE11,HI11)</f>
        <v>2577.0000000000023</v>
      </c>
      <c r="D11" s="119">
        <v>40</v>
      </c>
      <c r="E11" s="120" t="s">
        <v>109</v>
      </c>
      <c r="F11" s="120">
        <v>4</v>
      </c>
      <c r="G11" s="121" t="s">
        <v>110</v>
      </c>
      <c r="H11" s="122" t="s">
        <v>111</v>
      </c>
      <c r="I11" s="123" t="s">
        <v>146</v>
      </c>
      <c r="J11" s="124">
        <v>10</v>
      </c>
      <c r="K11" s="125">
        <v>34</v>
      </c>
      <c r="L11" s="125"/>
      <c r="M11" s="126">
        <v>0</v>
      </c>
      <c r="N11" s="124">
        <v>10</v>
      </c>
      <c r="O11" s="125">
        <v>52</v>
      </c>
      <c r="P11" s="125"/>
      <c r="Q11" s="126">
        <f t="shared" si="0"/>
        <v>0</v>
      </c>
      <c r="R11" s="124">
        <v>11</v>
      </c>
      <c r="S11" s="125">
        <v>12</v>
      </c>
      <c r="T11" s="125"/>
      <c r="U11" s="126">
        <f t="shared" si="1"/>
        <v>-4.320099833421409E-12</v>
      </c>
      <c r="V11" s="124">
        <v>11</v>
      </c>
      <c r="W11" s="125">
        <v>30</v>
      </c>
      <c r="X11" s="125"/>
      <c r="Y11" s="126">
        <f t="shared" si="2"/>
        <v>5.6843418860808015E-12</v>
      </c>
      <c r="Z11" s="124">
        <v>11</v>
      </c>
      <c r="AA11" s="125">
        <v>33</v>
      </c>
      <c r="AB11" s="125"/>
      <c r="AC11" s="125">
        <v>11</v>
      </c>
      <c r="AD11" s="125">
        <v>36</v>
      </c>
      <c r="AE11" s="125">
        <v>48</v>
      </c>
      <c r="AF11" s="125"/>
      <c r="AG11" s="126">
        <f t="shared" si="3"/>
        <v>227.99999999999727</v>
      </c>
      <c r="AH11" s="124">
        <v>12</v>
      </c>
      <c r="AI11" s="125">
        <v>18</v>
      </c>
      <c r="AJ11" s="125"/>
      <c r="AK11" s="126">
        <f t="shared" si="4"/>
        <v>5.002220859751105E-12</v>
      </c>
      <c r="AL11" s="124">
        <v>12</v>
      </c>
      <c r="AM11" s="125">
        <v>21</v>
      </c>
      <c r="AN11" s="125"/>
      <c r="AO11" s="125">
        <v>12</v>
      </c>
      <c r="AP11" s="125">
        <v>24</v>
      </c>
      <c r="AQ11" s="125">
        <v>54</v>
      </c>
      <c r="AR11" s="125"/>
      <c r="AS11" s="126">
        <f t="shared" si="5"/>
        <v>233.9999999999982</v>
      </c>
      <c r="AT11" s="124">
        <v>12</v>
      </c>
      <c r="AU11" s="125">
        <v>48</v>
      </c>
      <c r="AV11" s="125"/>
      <c r="AW11" s="126">
        <f t="shared" si="6"/>
        <v>3.865352482534945E-12</v>
      </c>
      <c r="AX11" s="124">
        <v>12</v>
      </c>
      <c r="AY11" s="125">
        <v>57</v>
      </c>
      <c r="AZ11" s="125"/>
      <c r="BA11" s="125">
        <v>12</v>
      </c>
      <c r="BB11" s="125">
        <v>59</v>
      </c>
      <c r="BC11" s="125">
        <v>26</v>
      </c>
      <c r="BD11" s="125"/>
      <c r="BE11" s="126">
        <f t="shared" si="7"/>
        <v>146.00000000000682</v>
      </c>
      <c r="BF11" s="124">
        <v>13</v>
      </c>
      <c r="BG11" s="125">
        <v>6</v>
      </c>
      <c r="BH11" s="125"/>
      <c r="BI11" s="126">
        <f t="shared" si="8"/>
        <v>-1.9326762412674725E-12</v>
      </c>
      <c r="BJ11" s="124">
        <v>13</v>
      </c>
      <c r="BK11" s="125">
        <v>16</v>
      </c>
      <c r="BL11" s="125"/>
      <c r="BM11" s="126">
        <f t="shared" si="9"/>
        <v>7.503331289626658E-12</v>
      </c>
      <c r="BN11" s="124">
        <v>13</v>
      </c>
      <c r="BO11" s="125">
        <v>26</v>
      </c>
      <c r="BP11" s="125"/>
      <c r="BQ11" s="126">
        <f t="shared" si="10"/>
        <v>-2.1600499167107046E-12</v>
      </c>
      <c r="BR11" s="124">
        <v>13</v>
      </c>
      <c r="BS11" s="125">
        <v>29</v>
      </c>
      <c r="BT11" s="125"/>
      <c r="BU11" s="125">
        <v>13</v>
      </c>
      <c r="BV11" s="125">
        <v>30</v>
      </c>
      <c r="BW11" s="125">
        <v>56</v>
      </c>
      <c r="BX11" s="125"/>
      <c r="BY11" s="126">
        <f t="shared" si="11"/>
        <v>116.00000000000215</v>
      </c>
      <c r="BZ11" s="124">
        <v>13</v>
      </c>
      <c r="CA11" s="125">
        <v>47</v>
      </c>
      <c r="CB11" s="125"/>
      <c r="CC11" s="126">
        <f t="shared" si="12"/>
        <v>-3.865352482534945E-12</v>
      </c>
      <c r="CD11" s="124">
        <v>13</v>
      </c>
      <c r="CE11" s="125">
        <v>50</v>
      </c>
      <c r="CF11" s="125"/>
      <c r="CG11" s="125">
        <v>13</v>
      </c>
      <c r="CH11" s="125">
        <v>52</v>
      </c>
      <c r="CI11" s="125">
        <v>23</v>
      </c>
      <c r="CJ11" s="125"/>
      <c r="CK11" s="126">
        <f t="shared" si="13"/>
        <v>142.99999999999676</v>
      </c>
      <c r="CL11" s="124">
        <v>14</v>
      </c>
      <c r="CM11" s="125">
        <v>8</v>
      </c>
      <c r="CN11" s="125"/>
      <c r="CO11" s="126">
        <f t="shared" si="14"/>
        <v>-3.865352482534945E-12</v>
      </c>
      <c r="CP11" s="124">
        <v>14</v>
      </c>
      <c r="CQ11" s="125">
        <v>11</v>
      </c>
      <c r="CR11" s="125"/>
      <c r="CS11" s="125">
        <v>14</v>
      </c>
      <c r="CT11" s="125">
        <v>13</v>
      </c>
      <c r="CU11" s="125">
        <v>0</v>
      </c>
      <c r="CV11" s="125"/>
      <c r="CW11" s="126">
        <f t="shared" si="15"/>
        <v>119.99999999999957</v>
      </c>
      <c r="CX11" s="124">
        <v>14</v>
      </c>
      <c r="CY11" s="125">
        <v>23</v>
      </c>
      <c r="CZ11" s="125"/>
      <c r="DA11" s="126">
        <f t="shared" si="16"/>
        <v>-2.5011104298755527E-12</v>
      </c>
      <c r="DB11" s="124">
        <v>15</v>
      </c>
      <c r="DC11" s="125">
        <v>8</v>
      </c>
      <c r="DD11" s="125"/>
      <c r="DE11" s="126">
        <f t="shared" si="17"/>
        <v>0</v>
      </c>
      <c r="DF11" s="124"/>
      <c r="DG11" s="125"/>
      <c r="DH11" s="125"/>
      <c r="DI11" s="126">
        <v>0</v>
      </c>
      <c r="DJ11" s="124">
        <v>9</v>
      </c>
      <c r="DK11" s="125">
        <v>2</v>
      </c>
      <c r="DL11" s="125"/>
      <c r="DM11" s="126">
        <v>0</v>
      </c>
      <c r="DN11" s="124">
        <v>9</v>
      </c>
      <c r="DO11" s="125">
        <v>22</v>
      </c>
      <c r="DP11" s="125"/>
      <c r="DQ11" s="126">
        <f t="shared" si="18"/>
        <v>0</v>
      </c>
      <c r="DR11" s="124">
        <v>9</v>
      </c>
      <c r="DS11" s="125">
        <v>42</v>
      </c>
      <c r="DT11" s="125"/>
      <c r="DU11" s="126">
        <f t="shared" si="19"/>
        <v>-4.320099833421409E-12</v>
      </c>
      <c r="DV11" s="124">
        <v>9</v>
      </c>
      <c r="DW11" s="125">
        <v>48</v>
      </c>
      <c r="DX11" s="125"/>
      <c r="DY11" s="126">
        <f t="shared" si="20"/>
        <v>8.29913915367797E-12</v>
      </c>
      <c r="DZ11" s="124">
        <v>9</v>
      </c>
      <c r="EA11" s="125">
        <v>52</v>
      </c>
      <c r="EB11" s="125"/>
      <c r="EC11" s="125">
        <v>9</v>
      </c>
      <c r="ED11" s="125">
        <v>57</v>
      </c>
      <c r="EE11" s="125">
        <v>59</v>
      </c>
      <c r="EF11" s="125"/>
      <c r="EG11" s="126">
        <f t="shared" si="21"/>
        <v>358.99999999999216</v>
      </c>
      <c r="EH11" s="124">
        <v>10</v>
      </c>
      <c r="EI11" s="125">
        <v>37</v>
      </c>
      <c r="EJ11" s="125"/>
      <c r="EK11" s="126">
        <f t="shared" si="22"/>
        <v>0</v>
      </c>
      <c r="EL11" s="124">
        <v>10</v>
      </c>
      <c r="EM11" s="125">
        <v>40</v>
      </c>
      <c r="EN11" s="125"/>
      <c r="EO11" s="125">
        <v>10</v>
      </c>
      <c r="EP11" s="125">
        <v>46</v>
      </c>
      <c r="EQ11" s="125">
        <v>5</v>
      </c>
      <c r="ER11" s="125"/>
      <c r="ES11" s="126">
        <f t="shared" si="23"/>
        <v>365.00000000000273</v>
      </c>
      <c r="ET11" s="124">
        <v>11</v>
      </c>
      <c r="EU11" s="125">
        <v>11</v>
      </c>
      <c r="EV11" s="125"/>
      <c r="EW11" s="126">
        <f t="shared" si="24"/>
        <v>2.9558577807620168E-12</v>
      </c>
      <c r="EX11" s="124">
        <v>11</v>
      </c>
      <c r="EY11" s="125">
        <v>21</v>
      </c>
      <c r="EZ11" s="125"/>
      <c r="FA11" s="126">
        <f t="shared" si="25"/>
        <v>-2.1600499167107046E-12</v>
      </c>
      <c r="FB11" s="124">
        <v>11</v>
      </c>
      <c r="FC11" s="125">
        <v>37</v>
      </c>
      <c r="FD11" s="125"/>
      <c r="FE11" s="126">
        <f t="shared" si="31"/>
        <v>1.3642420526593924E-12</v>
      </c>
      <c r="FF11" s="124">
        <v>11</v>
      </c>
      <c r="FG11" s="125">
        <v>43</v>
      </c>
      <c r="FH11" s="125"/>
      <c r="FI11" s="125">
        <v>11</v>
      </c>
      <c r="FJ11" s="125">
        <v>44</v>
      </c>
      <c r="FK11" s="125">
        <v>44</v>
      </c>
      <c r="FL11" s="125"/>
      <c r="FM11" s="126">
        <f t="shared" si="26"/>
        <v>104.00000000000027</v>
      </c>
      <c r="FN11" s="124">
        <v>12</v>
      </c>
      <c r="FO11" s="125">
        <v>5</v>
      </c>
      <c r="FP11" s="125"/>
      <c r="FQ11" s="126">
        <f t="shared" si="27"/>
        <v>0</v>
      </c>
      <c r="FR11" s="124">
        <v>12</v>
      </c>
      <c r="FS11" s="125">
        <v>8</v>
      </c>
      <c r="FT11" s="125"/>
      <c r="FU11" s="125">
        <v>12</v>
      </c>
      <c r="FV11" s="125">
        <v>13</v>
      </c>
      <c r="FW11" s="125">
        <v>29</v>
      </c>
      <c r="FX11" s="125"/>
      <c r="FY11" s="126">
        <f t="shared" si="28"/>
        <v>329.00000000000665</v>
      </c>
      <c r="FZ11" s="124">
        <v>12</v>
      </c>
      <c r="GA11" s="125">
        <v>25</v>
      </c>
      <c r="GB11" s="125"/>
      <c r="GC11" s="126">
        <f t="shared" si="29"/>
        <v>-3.637978807091713E-12</v>
      </c>
      <c r="GD11" s="124">
        <v>12</v>
      </c>
      <c r="GE11" s="125">
        <v>28</v>
      </c>
      <c r="GF11" s="125"/>
      <c r="GG11" s="125">
        <v>12</v>
      </c>
      <c r="GH11" s="125">
        <v>29</v>
      </c>
      <c r="GI11" s="125">
        <v>35</v>
      </c>
      <c r="GJ11" s="125"/>
      <c r="GK11" s="126">
        <f t="shared" si="30"/>
        <v>94.99999999999886</v>
      </c>
      <c r="GL11" s="124">
        <v>12</v>
      </c>
      <c r="GM11" s="125">
        <v>44</v>
      </c>
      <c r="GN11" s="125"/>
      <c r="GO11" s="126">
        <f aca="true" t="shared" si="33" ref="GO11:GO20">(TIME(GL11,GM11,GN11)-TIME(GD11,GE11,GF11))*86400-960</f>
        <v>-3.410605131648481E-12</v>
      </c>
      <c r="GP11" s="124">
        <v>12</v>
      </c>
      <c r="GQ11" s="125">
        <v>48</v>
      </c>
      <c r="GR11" s="125"/>
      <c r="GS11" s="125">
        <v>12</v>
      </c>
      <c r="GT11" s="125">
        <v>53</v>
      </c>
      <c r="GU11" s="125">
        <v>38</v>
      </c>
      <c r="GV11" s="125"/>
      <c r="GW11" s="126">
        <f aca="true" t="shared" si="34" ref="GW11:GW20">(TIME(GS11,GT11,GU11)-TIME(GP11,GQ11,GR11))*86400+GV11</f>
        <v>337.99999999999847</v>
      </c>
      <c r="GX11" s="124">
        <v>13</v>
      </c>
      <c r="GY11" s="125">
        <v>13</v>
      </c>
      <c r="GZ11" s="125"/>
      <c r="HA11" s="126">
        <f aca="true" t="shared" si="35" ref="HA11:HA20">(TIME(GX11,GY11,GZ11)-TIME(GP11,GQ11,GR11))*86400-1500</f>
        <v>4.320099833421409E-12</v>
      </c>
      <c r="HB11" s="124">
        <v>13</v>
      </c>
      <c r="HC11" s="125">
        <v>33</v>
      </c>
      <c r="HD11" s="125"/>
      <c r="HE11" s="126">
        <f>(TIME(HB11,HC11,HD11)-TIME(GX11,GY11,GZ11))*86400-1200</f>
        <v>-4.320099833421409E-12</v>
      </c>
      <c r="HF11" s="124">
        <v>13</v>
      </c>
      <c r="HG11" s="125">
        <v>48</v>
      </c>
      <c r="HH11" s="125"/>
      <c r="HI11" s="126">
        <v>0</v>
      </c>
    </row>
    <row r="12" spans="1:217" ht="25.5">
      <c r="A12" s="104"/>
      <c r="B12" s="136">
        <v>2</v>
      </c>
      <c r="C12" s="134">
        <f t="shared" si="32"/>
        <v>2610.9999999999823</v>
      </c>
      <c r="D12" s="80">
        <v>24</v>
      </c>
      <c r="E12" s="3" t="s">
        <v>109</v>
      </c>
      <c r="F12" s="3">
        <v>11</v>
      </c>
      <c r="G12" s="2" t="s">
        <v>119</v>
      </c>
      <c r="H12" s="49" t="s">
        <v>111</v>
      </c>
      <c r="I12" s="46" t="s">
        <v>146</v>
      </c>
      <c r="J12" s="66">
        <v>10</v>
      </c>
      <c r="K12" s="67">
        <v>30</v>
      </c>
      <c r="L12" s="67"/>
      <c r="M12" s="68">
        <v>0</v>
      </c>
      <c r="N12" s="66">
        <v>10</v>
      </c>
      <c r="O12" s="67">
        <v>48</v>
      </c>
      <c r="P12" s="67"/>
      <c r="Q12" s="63">
        <f t="shared" si="0"/>
        <v>0</v>
      </c>
      <c r="R12" s="66">
        <v>11</v>
      </c>
      <c r="S12" s="67">
        <v>8</v>
      </c>
      <c r="T12" s="67"/>
      <c r="U12" s="63">
        <f t="shared" si="1"/>
        <v>-4.320099833421409E-12</v>
      </c>
      <c r="V12" s="66">
        <v>11</v>
      </c>
      <c r="W12" s="67">
        <v>26</v>
      </c>
      <c r="X12" s="67"/>
      <c r="Y12" s="63">
        <f t="shared" si="2"/>
        <v>5.6843418860808015E-12</v>
      </c>
      <c r="Z12" s="66">
        <v>11</v>
      </c>
      <c r="AA12" s="67">
        <v>29</v>
      </c>
      <c r="AB12" s="67"/>
      <c r="AC12" s="67">
        <v>11</v>
      </c>
      <c r="AD12" s="67">
        <v>32</v>
      </c>
      <c r="AE12" s="67">
        <v>49</v>
      </c>
      <c r="AF12" s="67"/>
      <c r="AG12" s="68">
        <f t="shared" si="3"/>
        <v>228.99999999999903</v>
      </c>
      <c r="AH12" s="66">
        <v>12</v>
      </c>
      <c r="AI12" s="67">
        <v>14</v>
      </c>
      <c r="AJ12" s="67"/>
      <c r="AK12" s="63">
        <f t="shared" si="4"/>
        <v>0</v>
      </c>
      <c r="AL12" s="66">
        <v>12</v>
      </c>
      <c r="AM12" s="67">
        <v>17</v>
      </c>
      <c r="AN12" s="67"/>
      <c r="AO12" s="67">
        <v>12</v>
      </c>
      <c r="AP12" s="67">
        <v>20</v>
      </c>
      <c r="AQ12" s="67">
        <v>57</v>
      </c>
      <c r="AR12" s="67"/>
      <c r="AS12" s="68">
        <f t="shared" si="5"/>
        <v>237.00000000000827</v>
      </c>
      <c r="AT12" s="66">
        <v>12</v>
      </c>
      <c r="AU12" s="67">
        <v>44</v>
      </c>
      <c r="AV12" s="67"/>
      <c r="AW12" s="63">
        <f t="shared" si="6"/>
        <v>3.865352482534945E-12</v>
      </c>
      <c r="AX12" s="66">
        <v>12</v>
      </c>
      <c r="AY12" s="67">
        <v>53</v>
      </c>
      <c r="AZ12" s="67"/>
      <c r="BA12" s="67">
        <v>12</v>
      </c>
      <c r="BB12" s="67">
        <v>55</v>
      </c>
      <c r="BC12" s="67">
        <v>30</v>
      </c>
      <c r="BD12" s="67"/>
      <c r="BE12" s="68">
        <f t="shared" si="7"/>
        <v>150.00000000000426</v>
      </c>
      <c r="BF12" s="66">
        <v>13</v>
      </c>
      <c r="BG12" s="67">
        <v>2</v>
      </c>
      <c r="BH12" s="67"/>
      <c r="BI12" s="63">
        <f t="shared" si="8"/>
        <v>-1.9326762412674725E-12</v>
      </c>
      <c r="BJ12" s="66">
        <v>13</v>
      </c>
      <c r="BK12" s="67">
        <v>12</v>
      </c>
      <c r="BL12" s="67"/>
      <c r="BM12" s="63">
        <f t="shared" si="9"/>
        <v>-2.1600499167107046E-12</v>
      </c>
      <c r="BN12" s="66">
        <v>13</v>
      </c>
      <c r="BO12" s="67">
        <v>22</v>
      </c>
      <c r="BP12" s="67"/>
      <c r="BQ12" s="63">
        <f t="shared" si="10"/>
        <v>7.503331289626658E-12</v>
      </c>
      <c r="BR12" s="66">
        <v>13</v>
      </c>
      <c r="BS12" s="67">
        <v>25</v>
      </c>
      <c r="BT12" s="67"/>
      <c r="BU12" s="67">
        <v>13</v>
      </c>
      <c r="BV12" s="67">
        <v>27</v>
      </c>
      <c r="BW12" s="67">
        <v>1</v>
      </c>
      <c r="BX12" s="67"/>
      <c r="BY12" s="68">
        <f t="shared" si="11"/>
        <v>120.99999999999653</v>
      </c>
      <c r="BZ12" s="66">
        <v>13</v>
      </c>
      <c r="CA12" s="67">
        <v>43</v>
      </c>
      <c r="CB12" s="67"/>
      <c r="CC12" s="63">
        <f t="shared" si="12"/>
        <v>-3.865352482534945E-12</v>
      </c>
      <c r="CD12" s="66">
        <v>13</v>
      </c>
      <c r="CE12" s="67">
        <v>46</v>
      </c>
      <c r="CF12" s="67"/>
      <c r="CG12" s="67">
        <v>13</v>
      </c>
      <c r="CH12" s="67">
        <v>48</v>
      </c>
      <c r="CI12" s="67">
        <v>35</v>
      </c>
      <c r="CJ12" s="67"/>
      <c r="CK12" s="68">
        <f t="shared" si="13"/>
        <v>154.99999999998906</v>
      </c>
      <c r="CL12" s="66">
        <v>14</v>
      </c>
      <c r="CM12" s="67">
        <v>4</v>
      </c>
      <c r="CN12" s="67"/>
      <c r="CO12" s="63">
        <f t="shared" si="14"/>
        <v>-3.865352482534945E-12</v>
      </c>
      <c r="CP12" s="66">
        <v>14</v>
      </c>
      <c r="CQ12" s="67">
        <v>7</v>
      </c>
      <c r="CR12" s="67"/>
      <c r="CS12" s="67">
        <v>14</v>
      </c>
      <c r="CT12" s="67">
        <v>9</v>
      </c>
      <c r="CU12" s="67">
        <v>1</v>
      </c>
      <c r="CV12" s="67"/>
      <c r="CW12" s="68">
        <f t="shared" si="15"/>
        <v>120.99999999999653</v>
      </c>
      <c r="CX12" s="66">
        <v>14</v>
      </c>
      <c r="CY12" s="67">
        <v>19</v>
      </c>
      <c r="CZ12" s="67"/>
      <c r="DA12" s="63">
        <f t="shared" si="16"/>
        <v>-2.5011104298755527E-12</v>
      </c>
      <c r="DB12" s="66">
        <v>15</v>
      </c>
      <c r="DC12" s="67">
        <v>4</v>
      </c>
      <c r="DD12" s="67"/>
      <c r="DE12" s="63">
        <f t="shared" si="17"/>
        <v>0</v>
      </c>
      <c r="DF12" s="66"/>
      <c r="DG12" s="67"/>
      <c r="DH12" s="67"/>
      <c r="DI12" s="63">
        <v>0</v>
      </c>
      <c r="DJ12" s="66">
        <v>9</v>
      </c>
      <c r="DK12" s="67">
        <v>4</v>
      </c>
      <c r="DL12" s="67"/>
      <c r="DM12" s="68">
        <v>0</v>
      </c>
      <c r="DN12" s="66">
        <v>9</v>
      </c>
      <c r="DO12" s="67">
        <v>24</v>
      </c>
      <c r="DP12" s="67"/>
      <c r="DQ12" s="63">
        <f t="shared" si="18"/>
        <v>0</v>
      </c>
      <c r="DR12" s="66">
        <v>9</v>
      </c>
      <c r="DS12" s="67">
        <v>44</v>
      </c>
      <c r="DT12" s="67"/>
      <c r="DU12" s="63">
        <f t="shared" si="19"/>
        <v>-4.320099833421409E-12</v>
      </c>
      <c r="DV12" s="66">
        <v>9</v>
      </c>
      <c r="DW12" s="67">
        <v>50</v>
      </c>
      <c r="DX12" s="67"/>
      <c r="DY12" s="63">
        <f t="shared" si="20"/>
        <v>8.29913915367797E-12</v>
      </c>
      <c r="DZ12" s="66">
        <v>9</v>
      </c>
      <c r="EA12" s="67">
        <v>54</v>
      </c>
      <c r="EB12" s="67"/>
      <c r="EC12" s="67">
        <v>9</v>
      </c>
      <c r="ED12" s="67">
        <v>59</v>
      </c>
      <c r="EE12" s="67">
        <v>58</v>
      </c>
      <c r="EF12" s="72">
        <v>10</v>
      </c>
      <c r="EG12" s="68">
        <f t="shared" si="21"/>
        <v>367.9999999999952</v>
      </c>
      <c r="EH12" s="66">
        <v>10</v>
      </c>
      <c r="EI12" s="67">
        <v>39</v>
      </c>
      <c r="EJ12" s="67"/>
      <c r="EK12" s="63">
        <f t="shared" si="22"/>
        <v>0</v>
      </c>
      <c r="EL12" s="66">
        <v>10</v>
      </c>
      <c r="EM12" s="67">
        <v>42</v>
      </c>
      <c r="EN12" s="67"/>
      <c r="EO12" s="67">
        <v>10</v>
      </c>
      <c r="EP12" s="67">
        <v>48</v>
      </c>
      <c r="EQ12" s="67">
        <v>1</v>
      </c>
      <c r="ER12" s="67"/>
      <c r="ES12" s="68">
        <f t="shared" si="23"/>
        <v>361.00000000000045</v>
      </c>
      <c r="ET12" s="66">
        <v>11</v>
      </c>
      <c r="EU12" s="67">
        <v>13</v>
      </c>
      <c r="EV12" s="67"/>
      <c r="EW12" s="63">
        <f t="shared" si="24"/>
        <v>2.9558577807620168E-12</v>
      </c>
      <c r="EX12" s="66">
        <v>11</v>
      </c>
      <c r="EY12" s="67">
        <v>23</v>
      </c>
      <c r="EZ12" s="67"/>
      <c r="FA12" s="63">
        <f t="shared" si="25"/>
        <v>-2.1600499167107046E-12</v>
      </c>
      <c r="FB12" s="66">
        <v>11</v>
      </c>
      <c r="FC12" s="67">
        <v>39</v>
      </c>
      <c r="FD12" s="67"/>
      <c r="FE12" s="63">
        <f t="shared" si="31"/>
        <v>1.3642420526593924E-12</v>
      </c>
      <c r="FF12" s="66">
        <v>11</v>
      </c>
      <c r="FG12" s="67">
        <v>45</v>
      </c>
      <c r="FH12" s="67"/>
      <c r="FI12" s="67">
        <v>11</v>
      </c>
      <c r="FJ12" s="67">
        <v>46</v>
      </c>
      <c r="FK12" s="67">
        <v>40</v>
      </c>
      <c r="FL12" s="67"/>
      <c r="FM12" s="68">
        <f t="shared" si="26"/>
        <v>100.00000000000284</v>
      </c>
      <c r="FN12" s="66">
        <v>12</v>
      </c>
      <c r="FO12" s="67">
        <v>7</v>
      </c>
      <c r="FP12" s="67"/>
      <c r="FQ12" s="63">
        <f t="shared" si="27"/>
        <v>0</v>
      </c>
      <c r="FR12" s="66">
        <v>12</v>
      </c>
      <c r="FS12" s="67">
        <v>10</v>
      </c>
      <c r="FT12" s="67"/>
      <c r="FU12" s="67">
        <v>12</v>
      </c>
      <c r="FV12" s="67">
        <v>15</v>
      </c>
      <c r="FW12" s="67">
        <v>28</v>
      </c>
      <c r="FX12" s="67"/>
      <c r="FY12" s="68">
        <f t="shared" si="28"/>
        <v>328.0000000000001</v>
      </c>
      <c r="FZ12" s="66">
        <v>12</v>
      </c>
      <c r="GA12" s="67">
        <v>27</v>
      </c>
      <c r="GB12" s="67"/>
      <c r="GC12" s="63">
        <f t="shared" si="29"/>
        <v>-3.637978807091713E-12</v>
      </c>
      <c r="GD12" s="66">
        <v>12</v>
      </c>
      <c r="GE12" s="67">
        <v>30</v>
      </c>
      <c r="GF12" s="67"/>
      <c r="GG12" s="67">
        <v>12</v>
      </c>
      <c r="GH12" s="67">
        <v>31</v>
      </c>
      <c r="GI12" s="67">
        <v>39</v>
      </c>
      <c r="GJ12" s="67"/>
      <c r="GK12" s="68">
        <f t="shared" si="30"/>
        <v>98.99999999999629</v>
      </c>
      <c r="GL12" s="66">
        <v>12</v>
      </c>
      <c r="GM12" s="67">
        <v>46</v>
      </c>
      <c r="GN12" s="67"/>
      <c r="GO12" s="63">
        <f t="shared" si="33"/>
        <v>-3.410605131648481E-12</v>
      </c>
      <c r="GP12" s="66">
        <v>12</v>
      </c>
      <c r="GQ12" s="67">
        <v>50</v>
      </c>
      <c r="GR12" s="67"/>
      <c r="GS12" s="67">
        <v>12</v>
      </c>
      <c r="GT12" s="67">
        <v>55</v>
      </c>
      <c r="GU12" s="67">
        <v>42</v>
      </c>
      <c r="GV12" s="67"/>
      <c r="GW12" s="68">
        <f t="shared" si="34"/>
        <v>341.9999999999959</v>
      </c>
      <c r="GX12" s="66">
        <v>13</v>
      </c>
      <c r="GY12" s="67">
        <v>15</v>
      </c>
      <c r="GZ12" s="67"/>
      <c r="HA12" s="63">
        <f t="shared" si="35"/>
        <v>4.320099833421409E-12</v>
      </c>
      <c r="HB12" s="66">
        <v>13</v>
      </c>
      <c r="HC12" s="67">
        <v>35</v>
      </c>
      <c r="HD12" s="67"/>
      <c r="HE12" s="63">
        <f>(TIME(HB12,HC12,HD12)-TIME(GX12,GY12,GZ12))*86400-1200</f>
        <v>-4.320099833421409E-12</v>
      </c>
      <c r="HF12" s="66"/>
      <c r="HG12" s="67"/>
      <c r="HH12" s="67"/>
      <c r="HI12" s="63">
        <v>0</v>
      </c>
    </row>
    <row r="13" spans="1:217" ht="25.5">
      <c r="A13" s="105"/>
      <c r="B13" s="136">
        <v>3</v>
      </c>
      <c r="C13" s="134">
        <f t="shared" si="32"/>
        <v>2612.999999999998</v>
      </c>
      <c r="D13" s="80">
        <v>11</v>
      </c>
      <c r="E13" s="3" t="s">
        <v>109</v>
      </c>
      <c r="F13" s="3">
        <v>16</v>
      </c>
      <c r="G13" s="2" t="s">
        <v>122</v>
      </c>
      <c r="H13" s="49" t="s">
        <v>111</v>
      </c>
      <c r="I13" s="46" t="s">
        <v>165</v>
      </c>
      <c r="J13" s="66">
        <v>10</v>
      </c>
      <c r="K13" s="67">
        <v>32</v>
      </c>
      <c r="L13" s="67"/>
      <c r="M13" s="68">
        <v>0</v>
      </c>
      <c r="N13" s="66">
        <v>10</v>
      </c>
      <c r="O13" s="67">
        <v>50</v>
      </c>
      <c r="P13" s="67"/>
      <c r="Q13" s="63">
        <f t="shared" si="0"/>
        <v>0</v>
      </c>
      <c r="R13" s="66">
        <v>11</v>
      </c>
      <c r="S13" s="67">
        <v>10</v>
      </c>
      <c r="T13" s="67"/>
      <c r="U13" s="63">
        <f t="shared" si="1"/>
        <v>-4.320099833421409E-12</v>
      </c>
      <c r="V13" s="66">
        <v>11</v>
      </c>
      <c r="W13" s="67">
        <v>28</v>
      </c>
      <c r="X13" s="67"/>
      <c r="Y13" s="63">
        <f t="shared" si="2"/>
        <v>5.6843418860808015E-12</v>
      </c>
      <c r="Z13" s="66">
        <v>11</v>
      </c>
      <c r="AA13" s="67">
        <v>31</v>
      </c>
      <c r="AB13" s="67"/>
      <c r="AC13" s="67">
        <v>11</v>
      </c>
      <c r="AD13" s="67">
        <v>34</v>
      </c>
      <c r="AE13" s="67">
        <v>44</v>
      </c>
      <c r="AF13" s="67"/>
      <c r="AG13" s="68">
        <f t="shared" si="3"/>
        <v>223.99999999999983</v>
      </c>
      <c r="AH13" s="66">
        <v>12</v>
      </c>
      <c r="AI13" s="67">
        <v>16</v>
      </c>
      <c r="AJ13" s="67"/>
      <c r="AK13" s="63">
        <f t="shared" si="4"/>
        <v>5.002220859751105E-12</v>
      </c>
      <c r="AL13" s="66">
        <v>12</v>
      </c>
      <c r="AM13" s="67">
        <v>19</v>
      </c>
      <c r="AN13" s="67"/>
      <c r="AO13" s="67">
        <v>12</v>
      </c>
      <c r="AP13" s="67">
        <v>22</v>
      </c>
      <c r="AQ13" s="67">
        <v>51</v>
      </c>
      <c r="AR13" s="67"/>
      <c r="AS13" s="68">
        <f t="shared" si="5"/>
        <v>231.00000000000733</v>
      </c>
      <c r="AT13" s="66">
        <v>12</v>
      </c>
      <c r="AU13" s="67">
        <v>46</v>
      </c>
      <c r="AV13" s="67"/>
      <c r="AW13" s="63">
        <f t="shared" si="6"/>
        <v>3.865352482534945E-12</v>
      </c>
      <c r="AX13" s="66">
        <v>12</v>
      </c>
      <c r="AY13" s="67">
        <v>55</v>
      </c>
      <c r="AZ13" s="67"/>
      <c r="BA13" s="67">
        <v>12</v>
      </c>
      <c r="BB13" s="67">
        <v>57</v>
      </c>
      <c r="BC13" s="67">
        <v>22</v>
      </c>
      <c r="BD13" s="67"/>
      <c r="BE13" s="68">
        <f t="shared" si="7"/>
        <v>141.99999999999983</v>
      </c>
      <c r="BF13" s="66">
        <v>13</v>
      </c>
      <c r="BG13" s="67">
        <v>4</v>
      </c>
      <c r="BH13" s="67"/>
      <c r="BI13" s="63">
        <f t="shared" si="8"/>
        <v>-1.9326762412674725E-12</v>
      </c>
      <c r="BJ13" s="66">
        <v>13</v>
      </c>
      <c r="BK13" s="67">
        <v>14</v>
      </c>
      <c r="BL13" s="67"/>
      <c r="BM13" s="63">
        <f t="shared" si="9"/>
        <v>-2.1600499167107046E-12</v>
      </c>
      <c r="BN13" s="66">
        <v>13</v>
      </c>
      <c r="BO13" s="67">
        <v>24</v>
      </c>
      <c r="BP13" s="67"/>
      <c r="BQ13" s="63">
        <f t="shared" si="10"/>
        <v>7.503331289626658E-12</v>
      </c>
      <c r="BR13" s="66">
        <v>13</v>
      </c>
      <c r="BS13" s="67">
        <v>27</v>
      </c>
      <c r="BT13" s="67"/>
      <c r="BU13" s="67">
        <v>13</v>
      </c>
      <c r="BV13" s="67">
        <v>28</v>
      </c>
      <c r="BW13" s="67">
        <v>55</v>
      </c>
      <c r="BX13" s="67"/>
      <c r="BY13" s="68">
        <f t="shared" si="11"/>
        <v>114.9999999999956</v>
      </c>
      <c r="BZ13" s="66">
        <v>13</v>
      </c>
      <c r="CA13" s="67">
        <v>45</v>
      </c>
      <c r="CB13" s="67"/>
      <c r="CC13" s="63">
        <f t="shared" si="12"/>
        <v>-3.865352482534945E-12</v>
      </c>
      <c r="CD13" s="66">
        <v>13</v>
      </c>
      <c r="CE13" s="67">
        <v>48</v>
      </c>
      <c r="CF13" s="67"/>
      <c r="CG13" s="67">
        <v>13</v>
      </c>
      <c r="CH13" s="67">
        <v>50</v>
      </c>
      <c r="CI13" s="67">
        <v>24</v>
      </c>
      <c r="CJ13" s="67"/>
      <c r="CK13" s="68">
        <f t="shared" si="13"/>
        <v>143.99999999999375</v>
      </c>
      <c r="CL13" s="66">
        <v>14</v>
      </c>
      <c r="CM13" s="67">
        <v>6</v>
      </c>
      <c r="CN13" s="67"/>
      <c r="CO13" s="63">
        <f t="shared" si="14"/>
        <v>-3.865352482534945E-12</v>
      </c>
      <c r="CP13" s="66">
        <v>14</v>
      </c>
      <c r="CQ13" s="67">
        <v>9</v>
      </c>
      <c r="CR13" s="67"/>
      <c r="CS13" s="67">
        <v>14</v>
      </c>
      <c r="CT13" s="67">
        <v>10</v>
      </c>
      <c r="CU13" s="67">
        <v>57</v>
      </c>
      <c r="CV13" s="67"/>
      <c r="CW13" s="68">
        <f t="shared" si="15"/>
        <v>116.9999999999991</v>
      </c>
      <c r="CX13" s="66">
        <v>14</v>
      </c>
      <c r="CY13" s="67">
        <v>21</v>
      </c>
      <c r="CZ13" s="67"/>
      <c r="DA13" s="63">
        <f t="shared" si="16"/>
        <v>-2.5011104298755527E-12</v>
      </c>
      <c r="DB13" s="66">
        <v>15</v>
      </c>
      <c r="DC13" s="67">
        <v>6</v>
      </c>
      <c r="DD13" s="67"/>
      <c r="DE13" s="63">
        <f t="shared" si="17"/>
        <v>0</v>
      </c>
      <c r="DF13" s="66"/>
      <c r="DG13" s="67"/>
      <c r="DH13" s="67"/>
      <c r="DI13" s="63">
        <v>0</v>
      </c>
      <c r="DJ13" s="66">
        <v>9</v>
      </c>
      <c r="DK13" s="67">
        <v>0</v>
      </c>
      <c r="DL13" s="67"/>
      <c r="DM13" s="68">
        <v>0</v>
      </c>
      <c r="DN13" s="66">
        <v>9</v>
      </c>
      <c r="DO13" s="67">
        <v>20</v>
      </c>
      <c r="DP13" s="67"/>
      <c r="DQ13" s="63">
        <f t="shared" si="18"/>
        <v>0</v>
      </c>
      <c r="DR13" s="66">
        <v>9</v>
      </c>
      <c r="DS13" s="67">
        <v>40</v>
      </c>
      <c r="DT13" s="67"/>
      <c r="DU13" s="63">
        <f t="shared" si="19"/>
        <v>-4.320099833421409E-12</v>
      </c>
      <c r="DV13" s="66">
        <v>9</v>
      </c>
      <c r="DW13" s="67">
        <v>46</v>
      </c>
      <c r="DX13" s="67"/>
      <c r="DY13" s="63">
        <f t="shared" si="20"/>
        <v>8.29913915367797E-12</v>
      </c>
      <c r="DZ13" s="66">
        <v>9</v>
      </c>
      <c r="EA13" s="67">
        <v>50</v>
      </c>
      <c r="EB13" s="67"/>
      <c r="EC13" s="67">
        <v>9</v>
      </c>
      <c r="ED13" s="67">
        <v>56</v>
      </c>
      <c r="EE13" s="67">
        <v>3</v>
      </c>
      <c r="EF13" s="67"/>
      <c r="EG13" s="68">
        <f t="shared" si="21"/>
        <v>362.9999999999944</v>
      </c>
      <c r="EH13" s="66">
        <v>10</v>
      </c>
      <c r="EI13" s="67">
        <v>35</v>
      </c>
      <c r="EJ13" s="67"/>
      <c r="EK13" s="63">
        <f t="shared" si="22"/>
        <v>0</v>
      </c>
      <c r="EL13" s="66">
        <v>10</v>
      </c>
      <c r="EM13" s="67">
        <v>38</v>
      </c>
      <c r="EN13" s="67"/>
      <c r="EO13" s="67">
        <v>10</v>
      </c>
      <c r="EP13" s="67">
        <v>44</v>
      </c>
      <c r="EQ13" s="67">
        <v>0</v>
      </c>
      <c r="ER13" s="67"/>
      <c r="ES13" s="68">
        <f t="shared" si="23"/>
        <v>359.99999999999875</v>
      </c>
      <c r="ET13" s="66">
        <v>11</v>
      </c>
      <c r="EU13" s="67">
        <v>9</v>
      </c>
      <c r="EV13" s="67"/>
      <c r="EW13" s="63">
        <f t="shared" si="24"/>
        <v>2.9558577807620168E-12</v>
      </c>
      <c r="EX13" s="66">
        <v>11</v>
      </c>
      <c r="EY13" s="67">
        <v>19</v>
      </c>
      <c r="EZ13" s="67"/>
      <c r="FA13" s="63">
        <f t="shared" si="25"/>
        <v>-2.1600499167107046E-12</v>
      </c>
      <c r="FB13" s="66">
        <v>11</v>
      </c>
      <c r="FC13" s="67">
        <v>35</v>
      </c>
      <c r="FD13" s="67"/>
      <c r="FE13" s="63">
        <f t="shared" si="31"/>
        <v>1.3642420526593924E-12</v>
      </c>
      <c r="FF13" s="66">
        <v>11</v>
      </c>
      <c r="FG13" s="67">
        <v>41</v>
      </c>
      <c r="FH13" s="67"/>
      <c r="FI13" s="67">
        <v>11</v>
      </c>
      <c r="FJ13" s="67">
        <v>42</v>
      </c>
      <c r="FK13" s="67">
        <v>36</v>
      </c>
      <c r="FL13" s="67"/>
      <c r="FM13" s="68">
        <f t="shared" si="26"/>
        <v>96.00000000000541</v>
      </c>
      <c r="FN13" s="66">
        <v>12</v>
      </c>
      <c r="FO13" s="67">
        <v>3</v>
      </c>
      <c r="FP13" s="67"/>
      <c r="FQ13" s="63">
        <f t="shared" si="27"/>
        <v>0</v>
      </c>
      <c r="FR13" s="66">
        <v>12</v>
      </c>
      <c r="FS13" s="67">
        <v>6</v>
      </c>
      <c r="FT13" s="67"/>
      <c r="FU13" s="67">
        <v>12</v>
      </c>
      <c r="FV13" s="67">
        <v>11</v>
      </c>
      <c r="FW13" s="67">
        <v>23</v>
      </c>
      <c r="FX13" s="67"/>
      <c r="FY13" s="68">
        <f t="shared" si="28"/>
        <v>323.00000000000574</v>
      </c>
      <c r="FZ13" s="66">
        <v>12</v>
      </c>
      <c r="GA13" s="67">
        <v>23</v>
      </c>
      <c r="GB13" s="67"/>
      <c r="GC13" s="63">
        <f t="shared" si="29"/>
        <v>-3.637978807091713E-12</v>
      </c>
      <c r="GD13" s="66">
        <v>12</v>
      </c>
      <c r="GE13" s="67">
        <v>26</v>
      </c>
      <c r="GF13" s="67"/>
      <c r="GG13" s="67">
        <v>12</v>
      </c>
      <c r="GH13" s="67">
        <v>27</v>
      </c>
      <c r="GI13" s="67">
        <v>36</v>
      </c>
      <c r="GJ13" s="67"/>
      <c r="GK13" s="68">
        <f t="shared" si="30"/>
        <v>95.99999999999582</v>
      </c>
      <c r="GL13" s="66">
        <v>12</v>
      </c>
      <c r="GM13" s="67">
        <v>42</v>
      </c>
      <c r="GN13" s="67"/>
      <c r="GO13" s="63">
        <f t="shared" si="33"/>
        <v>-3.410605131648481E-12</v>
      </c>
      <c r="GP13" s="66">
        <v>12</v>
      </c>
      <c r="GQ13" s="67">
        <v>46</v>
      </c>
      <c r="GR13" s="67"/>
      <c r="GS13" s="67">
        <v>12</v>
      </c>
      <c r="GT13" s="67">
        <v>51</v>
      </c>
      <c r="GU13" s="67">
        <v>42</v>
      </c>
      <c r="GV13" s="67"/>
      <c r="GW13" s="68">
        <f t="shared" si="34"/>
        <v>341.9999999999959</v>
      </c>
      <c r="GX13" s="66">
        <v>13</v>
      </c>
      <c r="GY13" s="67">
        <v>11</v>
      </c>
      <c r="GZ13" s="67"/>
      <c r="HA13" s="63">
        <f t="shared" si="35"/>
        <v>4.320099833421409E-12</v>
      </c>
      <c r="HB13" s="66">
        <v>13</v>
      </c>
      <c r="HC13" s="67">
        <v>30</v>
      </c>
      <c r="HD13" s="67"/>
      <c r="HE13" s="100">
        <v>60</v>
      </c>
      <c r="HF13" s="66">
        <v>13</v>
      </c>
      <c r="HG13" s="67">
        <v>45</v>
      </c>
      <c r="HH13" s="67"/>
      <c r="HI13" s="63">
        <v>0</v>
      </c>
    </row>
    <row r="14" spans="2:217" ht="26.25" thickBot="1">
      <c r="B14" s="139">
        <v>4</v>
      </c>
      <c r="C14" s="140">
        <f t="shared" si="32"/>
        <v>4137.000000000004</v>
      </c>
      <c r="D14" s="127">
        <v>1</v>
      </c>
      <c r="E14" s="42" t="s">
        <v>109</v>
      </c>
      <c r="F14" s="42">
        <v>8</v>
      </c>
      <c r="G14" s="43" t="s">
        <v>117</v>
      </c>
      <c r="H14" s="128" t="s">
        <v>118</v>
      </c>
      <c r="I14" s="47" t="s">
        <v>147</v>
      </c>
      <c r="J14" s="74">
        <v>10</v>
      </c>
      <c r="K14" s="75">
        <v>36</v>
      </c>
      <c r="L14" s="75"/>
      <c r="M14" s="76">
        <v>0</v>
      </c>
      <c r="N14" s="74">
        <v>10</v>
      </c>
      <c r="O14" s="75">
        <v>54</v>
      </c>
      <c r="P14" s="75"/>
      <c r="Q14" s="129">
        <f t="shared" si="0"/>
        <v>0</v>
      </c>
      <c r="R14" s="74">
        <v>11</v>
      </c>
      <c r="S14" s="75">
        <v>14</v>
      </c>
      <c r="T14" s="75"/>
      <c r="U14" s="129">
        <f t="shared" si="1"/>
        <v>-4.320099833421409E-12</v>
      </c>
      <c r="V14" s="74">
        <v>11</v>
      </c>
      <c r="W14" s="75">
        <v>32</v>
      </c>
      <c r="X14" s="75"/>
      <c r="Y14" s="129">
        <f t="shared" si="2"/>
        <v>5.6843418860808015E-12</v>
      </c>
      <c r="Z14" s="74">
        <v>11</v>
      </c>
      <c r="AA14" s="75">
        <v>35</v>
      </c>
      <c r="AB14" s="75"/>
      <c r="AC14" s="75">
        <v>11</v>
      </c>
      <c r="AD14" s="75">
        <v>38</v>
      </c>
      <c r="AE14" s="75">
        <v>52</v>
      </c>
      <c r="AF14" s="75"/>
      <c r="AG14" s="76">
        <f t="shared" si="3"/>
        <v>231.9999999999995</v>
      </c>
      <c r="AH14" s="74">
        <v>12</v>
      </c>
      <c r="AI14" s="75">
        <v>20</v>
      </c>
      <c r="AJ14" s="75"/>
      <c r="AK14" s="129">
        <f t="shared" si="4"/>
        <v>5.002220859751105E-12</v>
      </c>
      <c r="AL14" s="74">
        <v>12</v>
      </c>
      <c r="AM14" s="75">
        <v>23</v>
      </c>
      <c r="AN14" s="75"/>
      <c r="AO14" s="75">
        <v>12</v>
      </c>
      <c r="AP14" s="75">
        <v>26</v>
      </c>
      <c r="AQ14" s="75">
        <v>59</v>
      </c>
      <c r="AR14" s="75"/>
      <c r="AS14" s="76">
        <f t="shared" si="5"/>
        <v>239.0000000000022</v>
      </c>
      <c r="AT14" s="74">
        <v>12</v>
      </c>
      <c r="AU14" s="75">
        <v>50</v>
      </c>
      <c r="AV14" s="75"/>
      <c r="AW14" s="129">
        <f t="shared" si="6"/>
        <v>3.865352482534945E-12</v>
      </c>
      <c r="AX14" s="74">
        <v>12</v>
      </c>
      <c r="AY14" s="75">
        <v>59</v>
      </c>
      <c r="AZ14" s="75"/>
      <c r="BA14" s="75">
        <v>13</v>
      </c>
      <c r="BB14" s="75">
        <v>1</v>
      </c>
      <c r="BC14" s="75">
        <v>30</v>
      </c>
      <c r="BD14" s="75"/>
      <c r="BE14" s="76">
        <f t="shared" si="7"/>
        <v>150.00000000000426</v>
      </c>
      <c r="BF14" s="74">
        <v>13</v>
      </c>
      <c r="BG14" s="75">
        <v>8</v>
      </c>
      <c r="BH14" s="75"/>
      <c r="BI14" s="129">
        <f t="shared" si="8"/>
        <v>-1.9326762412674725E-12</v>
      </c>
      <c r="BJ14" s="74">
        <v>13</v>
      </c>
      <c r="BK14" s="75">
        <v>18</v>
      </c>
      <c r="BL14" s="75"/>
      <c r="BM14" s="129">
        <f t="shared" si="9"/>
        <v>7.503331289626658E-12</v>
      </c>
      <c r="BN14" s="74">
        <v>13</v>
      </c>
      <c r="BO14" s="75">
        <v>28</v>
      </c>
      <c r="BP14" s="75"/>
      <c r="BQ14" s="129">
        <f t="shared" si="10"/>
        <v>-2.1600499167107046E-12</v>
      </c>
      <c r="BR14" s="74">
        <v>13</v>
      </c>
      <c r="BS14" s="75">
        <v>31</v>
      </c>
      <c r="BT14" s="75"/>
      <c r="BU14" s="75">
        <v>13</v>
      </c>
      <c r="BV14" s="75">
        <v>33</v>
      </c>
      <c r="BW14" s="75">
        <v>1</v>
      </c>
      <c r="BX14" s="75"/>
      <c r="BY14" s="76">
        <f t="shared" si="11"/>
        <v>120.99999999999653</v>
      </c>
      <c r="BZ14" s="74">
        <v>13</v>
      </c>
      <c r="CA14" s="75">
        <v>49</v>
      </c>
      <c r="CB14" s="75"/>
      <c r="CC14" s="129">
        <f t="shared" si="12"/>
        <v>-3.865352482534945E-12</v>
      </c>
      <c r="CD14" s="74">
        <v>13</v>
      </c>
      <c r="CE14" s="75">
        <v>52</v>
      </c>
      <c r="CF14" s="75"/>
      <c r="CG14" s="75">
        <v>13</v>
      </c>
      <c r="CH14" s="75">
        <v>54</v>
      </c>
      <c r="CI14" s="75">
        <v>30</v>
      </c>
      <c r="CJ14" s="75"/>
      <c r="CK14" s="76">
        <f t="shared" si="13"/>
        <v>149.99999999999466</v>
      </c>
      <c r="CL14" s="74">
        <v>14</v>
      </c>
      <c r="CM14" s="75">
        <v>10</v>
      </c>
      <c r="CN14" s="75"/>
      <c r="CO14" s="129">
        <f t="shared" si="14"/>
        <v>-3.865352482534945E-12</v>
      </c>
      <c r="CP14" s="74">
        <v>14</v>
      </c>
      <c r="CQ14" s="75">
        <v>13</v>
      </c>
      <c r="CR14" s="75"/>
      <c r="CS14" s="75">
        <v>14</v>
      </c>
      <c r="CT14" s="75">
        <v>15</v>
      </c>
      <c r="CU14" s="75">
        <v>2</v>
      </c>
      <c r="CV14" s="75"/>
      <c r="CW14" s="76">
        <f t="shared" si="15"/>
        <v>122.00000000000308</v>
      </c>
      <c r="CX14" s="74">
        <v>14</v>
      </c>
      <c r="CY14" s="75">
        <v>25</v>
      </c>
      <c r="CZ14" s="75"/>
      <c r="DA14" s="129">
        <f t="shared" si="16"/>
        <v>-2.5011104298755527E-12</v>
      </c>
      <c r="DB14" s="74">
        <v>15</v>
      </c>
      <c r="DC14" s="75">
        <v>10</v>
      </c>
      <c r="DD14" s="75"/>
      <c r="DE14" s="129">
        <f t="shared" si="17"/>
        <v>0</v>
      </c>
      <c r="DF14" s="74"/>
      <c r="DG14" s="75"/>
      <c r="DH14" s="75"/>
      <c r="DI14" s="129">
        <v>0</v>
      </c>
      <c r="DJ14" s="74">
        <v>9</v>
      </c>
      <c r="DK14" s="75">
        <v>6</v>
      </c>
      <c r="DL14" s="75"/>
      <c r="DM14" s="76">
        <v>0</v>
      </c>
      <c r="DN14" s="74">
        <v>9</v>
      </c>
      <c r="DO14" s="75">
        <v>26</v>
      </c>
      <c r="DP14" s="75"/>
      <c r="DQ14" s="129">
        <f t="shared" si="18"/>
        <v>0</v>
      </c>
      <c r="DR14" s="74">
        <v>9</v>
      </c>
      <c r="DS14" s="75">
        <v>46</v>
      </c>
      <c r="DT14" s="75"/>
      <c r="DU14" s="129">
        <f t="shared" si="19"/>
        <v>5.229594535194337E-12</v>
      </c>
      <c r="DV14" s="74">
        <v>9</v>
      </c>
      <c r="DW14" s="75">
        <v>52</v>
      </c>
      <c r="DX14" s="75"/>
      <c r="DY14" s="129">
        <f t="shared" si="20"/>
        <v>-1.2505552149377763E-12</v>
      </c>
      <c r="DZ14" s="74">
        <v>9</v>
      </c>
      <c r="EA14" s="75">
        <v>56</v>
      </c>
      <c r="EB14" s="75"/>
      <c r="EC14" s="75">
        <v>10</v>
      </c>
      <c r="ED14" s="75">
        <v>2</v>
      </c>
      <c r="EE14" s="75">
        <v>2</v>
      </c>
      <c r="EF14" s="75"/>
      <c r="EG14" s="76">
        <f t="shared" si="21"/>
        <v>361.99999999999744</v>
      </c>
      <c r="EH14" s="74">
        <v>10</v>
      </c>
      <c r="EI14" s="75">
        <v>41</v>
      </c>
      <c r="EJ14" s="75"/>
      <c r="EK14" s="129">
        <f t="shared" si="22"/>
        <v>0</v>
      </c>
      <c r="EL14" s="74">
        <v>10</v>
      </c>
      <c r="EM14" s="75">
        <v>44</v>
      </c>
      <c r="EN14" s="75"/>
      <c r="EO14" s="75">
        <v>10</v>
      </c>
      <c r="EP14" s="75">
        <v>50</v>
      </c>
      <c r="EQ14" s="75">
        <v>7</v>
      </c>
      <c r="ER14" s="75"/>
      <c r="ES14" s="76">
        <f t="shared" si="23"/>
        <v>367.0000000000014</v>
      </c>
      <c r="ET14" s="74">
        <v>11</v>
      </c>
      <c r="EU14" s="75">
        <v>15</v>
      </c>
      <c r="EV14" s="75"/>
      <c r="EW14" s="129">
        <f t="shared" si="24"/>
        <v>2.9558577807620168E-12</v>
      </c>
      <c r="EX14" s="74">
        <v>11</v>
      </c>
      <c r="EY14" s="75">
        <v>25</v>
      </c>
      <c r="EZ14" s="75"/>
      <c r="FA14" s="129">
        <f t="shared" si="25"/>
        <v>-2.1600499167107046E-12</v>
      </c>
      <c r="FB14" s="74">
        <v>11</v>
      </c>
      <c r="FC14" s="75">
        <v>41</v>
      </c>
      <c r="FD14" s="75"/>
      <c r="FE14" s="129">
        <f t="shared" si="31"/>
        <v>1.3642420526593924E-12</v>
      </c>
      <c r="FF14" s="74">
        <v>11</v>
      </c>
      <c r="FG14" s="75">
        <v>47</v>
      </c>
      <c r="FH14" s="75"/>
      <c r="FI14" s="75">
        <v>11</v>
      </c>
      <c r="FJ14" s="75">
        <v>48</v>
      </c>
      <c r="FK14" s="75">
        <v>38</v>
      </c>
      <c r="FL14" s="75"/>
      <c r="FM14" s="76">
        <f t="shared" si="26"/>
        <v>98.00000000000412</v>
      </c>
      <c r="FN14" s="74">
        <v>12</v>
      </c>
      <c r="FO14" s="75">
        <v>9</v>
      </c>
      <c r="FP14" s="75"/>
      <c r="FQ14" s="129">
        <f t="shared" si="27"/>
        <v>0</v>
      </c>
      <c r="FR14" s="74">
        <v>12</v>
      </c>
      <c r="FS14" s="75">
        <v>12</v>
      </c>
      <c r="FT14" s="75"/>
      <c r="FU14" s="75">
        <v>12</v>
      </c>
      <c r="FV14" s="75">
        <v>40</v>
      </c>
      <c r="FW14" s="75">
        <v>1</v>
      </c>
      <c r="FX14" s="75"/>
      <c r="FY14" s="101">
        <f t="shared" si="28"/>
        <v>1681.0000000000007</v>
      </c>
      <c r="FZ14" s="74">
        <v>12</v>
      </c>
      <c r="GA14" s="75">
        <v>42</v>
      </c>
      <c r="GB14" s="75"/>
      <c r="GC14" s="130">
        <v>130</v>
      </c>
      <c r="GD14" s="74">
        <v>12</v>
      </c>
      <c r="GE14" s="75">
        <v>44</v>
      </c>
      <c r="GF14" s="75"/>
      <c r="GG14" s="75">
        <v>12</v>
      </c>
      <c r="GH14" s="75">
        <v>45</v>
      </c>
      <c r="GI14" s="75">
        <v>50</v>
      </c>
      <c r="GJ14" s="75"/>
      <c r="GK14" s="76">
        <f t="shared" si="30"/>
        <v>110.00000000000121</v>
      </c>
      <c r="GL14" s="74">
        <v>13</v>
      </c>
      <c r="GM14" s="75">
        <v>0</v>
      </c>
      <c r="GN14" s="75"/>
      <c r="GO14" s="129">
        <f t="shared" si="33"/>
        <v>-3.410605131648481E-12</v>
      </c>
      <c r="GP14" s="74">
        <v>13</v>
      </c>
      <c r="GQ14" s="75">
        <v>3</v>
      </c>
      <c r="GR14" s="75"/>
      <c r="GS14" s="75">
        <v>13</v>
      </c>
      <c r="GT14" s="75">
        <v>9</v>
      </c>
      <c r="GU14" s="75">
        <v>15</v>
      </c>
      <c r="GV14" s="75"/>
      <c r="GW14" s="76">
        <f t="shared" si="34"/>
        <v>374.9999999999915</v>
      </c>
      <c r="GX14" s="74">
        <v>13</v>
      </c>
      <c r="GY14" s="75">
        <v>28</v>
      </c>
      <c r="GZ14" s="75"/>
      <c r="HA14" s="129">
        <f t="shared" si="35"/>
        <v>-5.229594535194337E-12</v>
      </c>
      <c r="HB14" s="74">
        <v>13</v>
      </c>
      <c r="HC14" s="75">
        <v>48</v>
      </c>
      <c r="HD14" s="75"/>
      <c r="HE14" s="129">
        <f>(TIME(HB14,HC14,HD14)-TIME(GX14,GY14,GZ14))*86400-1200</f>
        <v>5.229594535194337E-12</v>
      </c>
      <c r="HF14" s="74">
        <v>14</v>
      </c>
      <c r="HG14" s="75">
        <v>3</v>
      </c>
      <c r="HH14" s="75"/>
      <c r="HI14" s="129">
        <v>0</v>
      </c>
    </row>
    <row r="15" spans="2:217" ht="25.5">
      <c r="B15" s="137">
        <v>1</v>
      </c>
      <c r="C15" s="133">
        <f t="shared" si="32"/>
        <v>2927.0000000000027</v>
      </c>
      <c r="D15" s="119">
        <v>70</v>
      </c>
      <c r="E15" s="120" t="s">
        <v>112</v>
      </c>
      <c r="F15" s="120">
        <v>5</v>
      </c>
      <c r="G15" s="121" t="s">
        <v>113</v>
      </c>
      <c r="H15" s="131" t="s">
        <v>114</v>
      </c>
      <c r="I15" s="123" t="s">
        <v>154</v>
      </c>
      <c r="J15" s="124">
        <v>10</v>
      </c>
      <c r="K15" s="125">
        <v>38</v>
      </c>
      <c r="L15" s="125"/>
      <c r="M15" s="126">
        <v>0</v>
      </c>
      <c r="N15" s="124">
        <v>10</v>
      </c>
      <c r="O15" s="125">
        <v>56</v>
      </c>
      <c r="P15" s="125"/>
      <c r="Q15" s="126">
        <f t="shared" si="0"/>
        <v>0</v>
      </c>
      <c r="R15" s="124">
        <v>11</v>
      </c>
      <c r="S15" s="125">
        <v>16</v>
      </c>
      <c r="T15" s="125"/>
      <c r="U15" s="126">
        <f t="shared" si="1"/>
        <v>5.229594535194337E-12</v>
      </c>
      <c r="V15" s="124">
        <v>11</v>
      </c>
      <c r="W15" s="125">
        <v>34</v>
      </c>
      <c r="X15" s="125"/>
      <c r="Y15" s="126">
        <f t="shared" si="2"/>
        <v>-3.865352482534945E-12</v>
      </c>
      <c r="Z15" s="124">
        <v>11</v>
      </c>
      <c r="AA15" s="125">
        <v>37</v>
      </c>
      <c r="AB15" s="125"/>
      <c r="AC15" s="125">
        <v>11</v>
      </c>
      <c r="AD15" s="125">
        <v>41</v>
      </c>
      <c r="AE15" s="125">
        <v>23</v>
      </c>
      <c r="AF15" s="125"/>
      <c r="AG15" s="126">
        <f t="shared" si="3"/>
        <v>263.00000000000114</v>
      </c>
      <c r="AH15" s="124">
        <v>12</v>
      </c>
      <c r="AI15" s="125">
        <v>22</v>
      </c>
      <c r="AJ15" s="125"/>
      <c r="AK15" s="126">
        <f t="shared" si="4"/>
        <v>5.002220859751105E-12</v>
      </c>
      <c r="AL15" s="124">
        <v>12</v>
      </c>
      <c r="AM15" s="125">
        <v>25</v>
      </c>
      <c r="AN15" s="125"/>
      <c r="AO15" s="125">
        <v>12</v>
      </c>
      <c r="AP15" s="125">
        <v>29</v>
      </c>
      <c r="AQ15" s="125">
        <v>30</v>
      </c>
      <c r="AR15" s="125"/>
      <c r="AS15" s="126">
        <f t="shared" si="5"/>
        <v>270.00000000000387</v>
      </c>
      <c r="AT15" s="124">
        <v>12</v>
      </c>
      <c r="AU15" s="125">
        <v>52</v>
      </c>
      <c r="AV15" s="125"/>
      <c r="AW15" s="126">
        <f t="shared" si="6"/>
        <v>3.865352482534945E-12</v>
      </c>
      <c r="AX15" s="124">
        <v>13</v>
      </c>
      <c r="AY15" s="125">
        <v>1</v>
      </c>
      <c r="AZ15" s="125"/>
      <c r="BA15" s="125">
        <v>13</v>
      </c>
      <c r="BB15" s="125">
        <v>3</v>
      </c>
      <c r="BC15" s="125">
        <v>50</v>
      </c>
      <c r="BD15" s="125"/>
      <c r="BE15" s="126">
        <f t="shared" si="7"/>
        <v>169.99999999999142</v>
      </c>
      <c r="BF15" s="124">
        <v>13</v>
      </c>
      <c r="BG15" s="125">
        <v>10</v>
      </c>
      <c r="BH15" s="125"/>
      <c r="BI15" s="126">
        <f t="shared" si="8"/>
        <v>-1.1482370609883219E-11</v>
      </c>
      <c r="BJ15" s="124">
        <v>13</v>
      </c>
      <c r="BK15" s="125">
        <v>20</v>
      </c>
      <c r="BL15" s="125"/>
      <c r="BM15" s="126">
        <f t="shared" si="9"/>
        <v>7.503331289626658E-12</v>
      </c>
      <c r="BN15" s="124">
        <v>13</v>
      </c>
      <c r="BO15" s="125">
        <v>30</v>
      </c>
      <c r="BP15" s="125"/>
      <c r="BQ15" s="126">
        <f t="shared" si="10"/>
        <v>-2.1600499167107046E-12</v>
      </c>
      <c r="BR15" s="124">
        <v>13</v>
      </c>
      <c r="BS15" s="125">
        <v>33</v>
      </c>
      <c r="BT15" s="125"/>
      <c r="BU15" s="125">
        <v>13</v>
      </c>
      <c r="BV15" s="125">
        <v>35</v>
      </c>
      <c r="BW15" s="125">
        <v>14</v>
      </c>
      <c r="BX15" s="125"/>
      <c r="BY15" s="126">
        <f t="shared" si="11"/>
        <v>133.99999999999537</v>
      </c>
      <c r="BZ15" s="124">
        <v>13</v>
      </c>
      <c r="CA15" s="125">
        <v>51</v>
      </c>
      <c r="CB15" s="125"/>
      <c r="CC15" s="126">
        <f t="shared" si="12"/>
        <v>-3.865352482534945E-12</v>
      </c>
      <c r="CD15" s="124">
        <v>13</v>
      </c>
      <c r="CE15" s="125">
        <v>54</v>
      </c>
      <c r="CF15" s="125"/>
      <c r="CG15" s="125">
        <v>13</v>
      </c>
      <c r="CH15" s="125">
        <v>56</v>
      </c>
      <c r="CI15" s="125">
        <v>51</v>
      </c>
      <c r="CJ15" s="125"/>
      <c r="CK15" s="126">
        <f t="shared" si="13"/>
        <v>170.99999999999795</v>
      </c>
      <c r="CL15" s="124">
        <v>14</v>
      </c>
      <c r="CM15" s="125">
        <v>12</v>
      </c>
      <c r="CN15" s="125"/>
      <c r="CO15" s="126">
        <f t="shared" si="14"/>
        <v>-3.865352482534945E-12</v>
      </c>
      <c r="CP15" s="124">
        <v>14</v>
      </c>
      <c r="CQ15" s="125">
        <v>15</v>
      </c>
      <c r="CR15" s="125"/>
      <c r="CS15" s="125">
        <v>14</v>
      </c>
      <c r="CT15" s="125">
        <v>17</v>
      </c>
      <c r="CU15" s="125">
        <v>14</v>
      </c>
      <c r="CV15" s="125"/>
      <c r="CW15" s="126">
        <f t="shared" si="15"/>
        <v>134.00000000000495</v>
      </c>
      <c r="CX15" s="124">
        <v>14</v>
      </c>
      <c r="CY15" s="125">
        <v>27</v>
      </c>
      <c r="CZ15" s="125"/>
      <c r="DA15" s="126">
        <f t="shared" si="16"/>
        <v>-2.5011104298755527E-12</v>
      </c>
      <c r="DB15" s="124">
        <v>15</v>
      </c>
      <c r="DC15" s="125">
        <v>12</v>
      </c>
      <c r="DD15" s="125"/>
      <c r="DE15" s="126">
        <f t="shared" si="17"/>
        <v>0</v>
      </c>
      <c r="DF15" s="124"/>
      <c r="DG15" s="125"/>
      <c r="DH15" s="125"/>
      <c r="DI15" s="126">
        <v>0</v>
      </c>
      <c r="DJ15" s="124">
        <v>9</v>
      </c>
      <c r="DK15" s="125">
        <v>12</v>
      </c>
      <c r="DL15" s="125"/>
      <c r="DM15" s="126">
        <v>0</v>
      </c>
      <c r="DN15" s="124">
        <v>9</v>
      </c>
      <c r="DO15" s="125">
        <v>32</v>
      </c>
      <c r="DP15" s="125"/>
      <c r="DQ15" s="126">
        <f t="shared" si="18"/>
        <v>0</v>
      </c>
      <c r="DR15" s="124">
        <v>9</v>
      </c>
      <c r="DS15" s="125">
        <v>52</v>
      </c>
      <c r="DT15" s="125"/>
      <c r="DU15" s="126">
        <f t="shared" si="19"/>
        <v>5.229594535194337E-12</v>
      </c>
      <c r="DV15" s="124">
        <v>9</v>
      </c>
      <c r="DW15" s="125">
        <v>58</v>
      </c>
      <c r="DX15" s="125"/>
      <c r="DY15" s="126">
        <f t="shared" si="20"/>
        <v>-1.2505552149377763E-12</v>
      </c>
      <c r="DZ15" s="124">
        <v>10</v>
      </c>
      <c r="EA15" s="125">
        <v>2</v>
      </c>
      <c r="EB15" s="125"/>
      <c r="EC15" s="125">
        <v>10</v>
      </c>
      <c r="ED15" s="125">
        <v>8</v>
      </c>
      <c r="EE15" s="125">
        <v>46</v>
      </c>
      <c r="EF15" s="125"/>
      <c r="EG15" s="126">
        <f t="shared" si="21"/>
        <v>405.9999999999979</v>
      </c>
      <c r="EH15" s="124">
        <v>10</v>
      </c>
      <c r="EI15" s="125">
        <v>47</v>
      </c>
      <c r="EJ15" s="125"/>
      <c r="EK15" s="126">
        <f t="shared" si="22"/>
        <v>0</v>
      </c>
      <c r="EL15" s="124">
        <v>10</v>
      </c>
      <c r="EM15" s="125">
        <v>49</v>
      </c>
      <c r="EN15" s="125"/>
      <c r="EO15" s="125">
        <v>10</v>
      </c>
      <c r="EP15" s="125">
        <v>55</v>
      </c>
      <c r="EQ15" s="125">
        <v>47</v>
      </c>
      <c r="ER15" s="125"/>
      <c r="ES15" s="126">
        <f t="shared" si="23"/>
        <v>406.99999999999966</v>
      </c>
      <c r="ET15" s="124">
        <v>11</v>
      </c>
      <c r="EU15" s="125">
        <v>20</v>
      </c>
      <c r="EV15" s="125"/>
      <c r="EW15" s="126">
        <f t="shared" si="24"/>
        <v>2.9558577807620168E-12</v>
      </c>
      <c r="EX15" s="124">
        <v>11</v>
      </c>
      <c r="EY15" s="125">
        <v>30</v>
      </c>
      <c r="EZ15" s="125"/>
      <c r="FA15" s="126">
        <f t="shared" si="25"/>
        <v>-2.1600499167107046E-12</v>
      </c>
      <c r="FB15" s="124">
        <v>11</v>
      </c>
      <c r="FC15" s="125">
        <v>46</v>
      </c>
      <c r="FD15" s="125"/>
      <c r="FE15" s="126">
        <f t="shared" si="31"/>
        <v>1.3642420526593924E-12</v>
      </c>
      <c r="FF15" s="124">
        <v>11</v>
      </c>
      <c r="FG15" s="125">
        <v>51</v>
      </c>
      <c r="FH15" s="125"/>
      <c r="FI15" s="125">
        <v>11</v>
      </c>
      <c r="FJ15" s="125">
        <v>52</v>
      </c>
      <c r="FK15" s="125">
        <v>48</v>
      </c>
      <c r="FL15" s="125"/>
      <c r="FM15" s="126">
        <f t="shared" si="26"/>
        <v>108.00000000000729</v>
      </c>
      <c r="FN15" s="124">
        <v>12</v>
      </c>
      <c r="FO15" s="125">
        <v>13</v>
      </c>
      <c r="FP15" s="125"/>
      <c r="FQ15" s="126">
        <f t="shared" si="27"/>
        <v>0</v>
      </c>
      <c r="FR15" s="124">
        <v>12</v>
      </c>
      <c r="FS15" s="125">
        <v>17</v>
      </c>
      <c r="FT15" s="125"/>
      <c r="FU15" s="125">
        <v>12</v>
      </c>
      <c r="FV15" s="125">
        <v>23</v>
      </c>
      <c r="FW15" s="125">
        <v>14</v>
      </c>
      <c r="FX15" s="125"/>
      <c r="FY15" s="126">
        <f t="shared" si="28"/>
        <v>374.0000000000041</v>
      </c>
      <c r="FZ15" s="124">
        <v>12</v>
      </c>
      <c r="GA15" s="125">
        <v>34</v>
      </c>
      <c r="GB15" s="125"/>
      <c r="GC15" s="126">
        <f aca="true" t="shared" si="36" ref="GC15:GC20">(TIME(FZ15,GA15,GB15)-TIME(FR15,FS15,FT15))*86400-1020</f>
        <v>5.9117155615240335E-12</v>
      </c>
      <c r="GD15" s="124">
        <v>12</v>
      </c>
      <c r="GE15" s="125">
        <v>36</v>
      </c>
      <c r="GF15" s="125"/>
      <c r="GG15" s="125">
        <v>12</v>
      </c>
      <c r="GH15" s="125">
        <v>37</v>
      </c>
      <c r="GI15" s="125">
        <v>54</v>
      </c>
      <c r="GJ15" s="125"/>
      <c r="GK15" s="126">
        <f t="shared" si="30"/>
        <v>113.99999999999864</v>
      </c>
      <c r="GL15" s="124">
        <v>12</v>
      </c>
      <c r="GM15" s="125">
        <v>52</v>
      </c>
      <c r="GN15" s="125"/>
      <c r="GO15" s="126">
        <f t="shared" si="33"/>
        <v>-3.410605131648481E-12</v>
      </c>
      <c r="GP15" s="124">
        <v>12</v>
      </c>
      <c r="GQ15" s="125">
        <v>55</v>
      </c>
      <c r="GR15" s="125"/>
      <c r="GS15" s="125">
        <v>13</v>
      </c>
      <c r="GT15" s="125">
        <v>1</v>
      </c>
      <c r="GU15" s="125">
        <v>16</v>
      </c>
      <c r="GV15" s="125"/>
      <c r="GW15" s="126">
        <f t="shared" si="34"/>
        <v>375.999999999998</v>
      </c>
      <c r="GX15" s="124">
        <v>13</v>
      </c>
      <c r="GY15" s="125">
        <v>20</v>
      </c>
      <c r="GZ15" s="125"/>
      <c r="HA15" s="126">
        <f t="shared" si="35"/>
        <v>4.320099833421409E-12</v>
      </c>
      <c r="HB15" s="124">
        <v>13</v>
      </c>
      <c r="HC15" s="125">
        <v>40</v>
      </c>
      <c r="HD15" s="125"/>
      <c r="HE15" s="126">
        <f>(TIME(HB15,HC15,HD15)-TIME(GX15,GY15,GZ15))*86400-1200</f>
        <v>-4.320099833421409E-12</v>
      </c>
      <c r="HF15" s="124">
        <v>13</v>
      </c>
      <c r="HG15" s="125">
        <v>55</v>
      </c>
      <c r="HH15" s="125"/>
      <c r="HI15" s="126">
        <v>0</v>
      </c>
    </row>
    <row r="16" spans="2:217" ht="25.5">
      <c r="B16" s="136">
        <v>2</v>
      </c>
      <c r="C16" s="134">
        <f t="shared" si="32"/>
        <v>2965.9999999999764</v>
      </c>
      <c r="D16" s="80">
        <v>53</v>
      </c>
      <c r="E16" s="3" t="s">
        <v>112</v>
      </c>
      <c r="F16" s="3">
        <v>19</v>
      </c>
      <c r="G16" s="2" t="s">
        <v>132</v>
      </c>
      <c r="H16" s="49" t="s">
        <v>133</v>
      </c>
      <c r="I16" s="46"/>
      <c r="J16" s="66">
        <v>10</v>
      </c>
      <c r="K16" s="67">
        <v>46</v>
      </c>
      <c r="L16" s="67"/>
      <c r="M16" s="68">
        <v>0</v>
      </c>
      <c r="N16" s="66">
        <v>11</v>
      </c>
      <c r="O16" s="67">
        <v>4</v>
      </c>
      <c r="P16" s="67"/>
      <c r="Q16" s="63">
        <f t="shared" si="0"/>
        <v>-3.865352482534945E-12</v>
      </c>
      <c r="R16" s="66">
        <v>11</v>
      </c>
      <c r="S16" s="67">
        <v>24</v>
      </c>
      <c r="T16" s="67"/>
      <c r="U16" s="63">
        <f t="shared" si="1"/>
        <v>5.229594535194337E-12</v>
      </c>
      <c r="V16" s="66">
        <v>11</v>
      </c>
      <c r="W16" s="67">
        <v>42</v>
      </c>
      <c r="X16" s="67"/>
      <c r="Y16" s="63">
        <f t="shared" si="2"/>
        <v>-3.865352482534945E-12</v>
      </c>
      <c r="Z16" s="66">
        <v>11</v>
      </c>
      <c r="AA16" s="67">
        <v>45</v>
      </c>
      <c r="AB16" s="67"/>
      <c r="AC16" s="67">
        <v>11</v>
      </c>
      <c r="AD16" s="67">
        <v>49</v>
      </c>
      <c r="AE16" s="67">
        <v>30</v>
      </c>
      <c r="AF16" s="67"/>
      <c r="AG16" s="68">
        <f t="shared" si="3"/>
        <v>269.99999999999903</v>
      </c>
      <c r="AH16" s="66">
        <v>12</v>
      </c>
      <c r="AI16" s="67">
        <v>30</v>
      </c>
      <c r="AJ16" s="67"/>
      <c r="AK16" s="63">
        <f t="shared" si="4"/>
        <v>5.002220859751105E-12</v>
      </c>
      <c r="AL16" s="66">
        <v>12</v>
      </c>
      <c r="AM16" s="67">
        <v>33</v>
      </c>
      <c r="AN16" s="67"/>
      <c r="AO16" s="67">
        <v>12</v>
      </c>
      <c r="AP16" s="67">
        <v>37</v>
      </c>
      <c r="AQ16" s="67">
        <v>52</v>
      </c>
      <c r="AR16" s="67"/>
      <c r="AS16" s="73">
        <f t="shared" si="5"/>
        <v>291.9999999999945</v>
      </c>
      <c r="AT16" s="66">
        <v>13</v>
      </c>
      <c r="AU16" s="67">
        <v>0</v>
      </c>
      <c r="AV16" s="67"/>
      <c r="AW16" s="63">
        <f t="shared" si="6"/>
        <v>-5.6843418860808015E-12</v>
      </c>
      <c r="AX16" s="66">
        <v>13</v>
      </c>
      <c r="AY16" s="67">
        <v>7</v>
      </c>
      <c r="AZ16" s="67"/>
      <c r="BA16" s="81">
        <v>13</v>
      </c>
      <c r="BB16" s="81">
        <v>9</v>
      </c>
      <c r="BC16" s="81">
        <v>47</v>
      </c>
      <c r="BD16" s="67"/>
      <c r="BE16" s="68">
        <f t="shared" si="7"/>
        <v>166.99999999999093</v>
      </c>
      <c r="BF16" s="66">
        <v>13</v>
      </c>
      <c r="BG16" s="67">
        <v>16</v>
      </c>
      <c r="BH16" s="67"/>
      <c r="BI16" s="63">
        <f t="shared" si="8"/>
        <v>-1.9326762412674725E-12</v>
      </c>
      <c r="BJ16" s="66">
        <v>13</v>
      </c>
      <c r="BK16" s="67">
        <v>26</v>
      </c>
      <c r="BL16" s="67"/>
      <c r="BM16" s="63">
        <f t="shared" si="9"/>
        <v>-2.1600499167107046E-12</v>
      </c>
      <c r="BN16" s="66">
        <v>13</v>
      </c>
      <c r="BO16" s="67">
        <v>36</v>
      </c>
      <c r="BP16" s="67"/>
      <c r="BQ16" s="63">
        <f t="shared" si="10"/>
        <v>-2.1600499167107046E-12</v>
      </c>
      <c r="BR16" s="66">
        <v>13</v>
      </c>
      <c r="BS16" s="67">
        <v>39</v>
      </c>
      <c r="BT16" s="67"/>
      <c r="BU16" s="67">
        <v>13</v>
      </c>
      <c r="BV16" s="67">
        <v>41</v>
      </c>
      <c r="BW16" s="67">
        <v>10</v>
      </c>
      <c r="BX16" s="67"/>
      <c r="BY16" s="68">
        <f t="shared" si="11"/>
        <v>130.00000000000753</v>
      </c>
      <c r="BZ16" s="66">
        <v>13</v>
      </c>
      <c r="CA16" s="67">
        <v>57</v>
      </c>
      <c r="CB16" s="67"/>
      <c r="CC16" s="63">
        <f t="shared" si="12"/>
        <v>-3.865352482534945E-12</v>
      </c>
      <c r="CD16" s="66">
        <v>14</v>
      </c>
      <c r="CE16" s="67">
        <v>0</v>
      </c>
      <c r="CF16" s="67"/>
      <c r="CG16" s="67">
        <v>14</v>
      </c>
      <c r="CH16" s="67">
        <v>2</v>
      </c>
      <c r="CI16" s="67">
        <v>49</v>
      </c>
      <c r="CJ16" s="67"/>
      <c r="CK16" s="68">
        <f t="shared" si="13"/>
        <v>168.99999999999443</v>
      </c>
      <c r="CL16" s="66">
        <v>14</v>
      </c>
      <c r="CM16" s="67">
        <v>18</v>
      </c>
      <c r="CN16" s="67"/>
      <c r="CO16" s="63">
        <f t="shared" si="14"/>
        <v>-3.865352482534945E-12</v>
      </c>
      <c r="CP16" s="66">
        <v>14</v>
      </c>
      <c r="CQ16" s="67">
        <v>21</v>
      </c>
      <c r="CR16" s="67"/>
      <c r="CS16" s="67">
        <v>14</v>
      </c>
      <c r="CT16" s="67">
        <v>23</v>
      </c>
      <c r="CU16" s="67">
        <v>19</v>
      </c>
      <c r="CV16" s="67"/>
      <c r="CW16" s="68">
        <f t="shared" si="15"/>
        <v>138.99999999999935</v>
      </c>
      <c r="CX16" s="66">
        <v>14</v>
      </c>
      <c r="CY16" s="67">
        <v>33</v>
      </c>
      <c r="CZ16" s="67"/>
      <c r="DA16" s="63">
        <f t="shared" si="16"/>
        <v>7.048583938740194E-12</v>
      </c>
      <c r="DB16" s="66">
        <v>15</v>
      </c>
      <c r="DC16" s="67">
        <v>18</v>
      </c>
      <c r="DD16" s="67"/>
      <c r="DE16" s="63">
        <f t="shared" si="17"/>
        <v>0</v>
      </c>
      <c r="DF16" s="66"/>
      <c r="DG16" s="67"/>
      <c r="DH16" s="67"/>
      <c r="DI16" s="63">
        <v>0</v>
      </c>
      <c r="DJ16" s="66">
        <v>9</v>
      </c>
      <c r="DK16" s="67">
        <v>16</v>
      </c>
      <c r="DL16" s="67"/>
      <c r="DM16" s="68">
        <v>0</v>
      </c>
      <c r="DN16" s="66">
        <v>9</v>
      </c>
      <c r="DO16" s="67">
        <v>36</v>
      </c>
      <c r="DP16" s="67"/>
      <c r="DQ16" s="63">
        <f t="shared" si="18"/>
        <v>-4.320099833421409E-12</v>
      </c>
      <c r="DR16" s="66">
        <v>9</v>
      </c>
      <c r="DS16" s="67">
        <v>56</v>
      </c>
      <c r="DT16" s="67"/>
      <c r="DU16" s="63">
        <f t="shared" si="19"/>
        <v>5.229594535194337E-12</v>
      </c>
      <c r="DV16" s="66">
        <v>10</v>
      </c>
      <c r="DW16" s="67">
        <v>2</v>
      </c>
      <c r="DX16" s="67"/>
      <c r="DY16" s="63">
        <f t="shared" si="20"/>
        <v>-1.2505552149377763E-12</v>
      </c>
      <c r="DZ16" s="66">
        <v>10</v>
      </c>
      <c r="EA16" s="67">
        <v>6</v>
      </c>
      <c r="EB16" s="67"/>
      <c r="EC16" s="67">
        <v>10</v>
      </c>
      <c r="ED16" s="67">
        <v>12</v>
      </c>
      <c r="EE16" s="67">
        <v>50</v>
      </c>
      <c r="EF16" s="67"/>
      <c r="EG16" s="68">
        <f t="shared" si="21"/>
        <v>410.0000000000001</v>
      </c>
      <c r="EH16" s="66">
        <v>10</v>
      </c>
      <c r="EI16" s="67">
        <v>51</v>
      </c>
      <c r="EJ16" s="67"/>
      <c r="EK16" s="63">
        <f t="shared" si="22"/>
        <v>0</v>
      </c>
      <c r="EL16" s="66">
        <v>10</v>
      </c>
      <c r="EM16" s="67">
        <v>54</v>
      </c>
      <c r="EN16" s="67"/>
      <c r="EO16" s="67">
        <v>11</v>
      </c>
      <c r="EP16" s="67">
        <v>0</v>
      </c>
      <c r="EQ16" s="67">
        <v>55</v>
      </c>
      <c r="ER16" s="67"/>
      <c r="ES16" s="68">
        <f t="shared" si="23"/>
        <v>414.9999999999993</v>
      </c>
      <c r="ET16" s="66">
        <v>11</v>
      </c>
      <c r="EU16" s="67">
        <v>25</v>
      </c>
      <c r="EV16" s="67"/>
      <c r="EW16" s="63">
        <f t="shared" si="24"/>
        <v>-1.8189894035458565E-12</v>
      </c>
      <c r="EX16" s="66">
        <v>11</v>
      </c>
      <c r="EY16" s="67">
        <v>35</v>
      </c>
      <c r="EZ16" s="67"/>
      <c r="FA16" s="63">
        <f t="shared" si="25"/>
        <v>2.6147972675971687E-12</v>
      </c>
      <c r="FB16" s="66">
        <v>11</v>
      </c>
      <c r="FC16" s="67">
        <v>51</v>
      </c>
      <c r="FD16" s="67"/>
      <c r="FE16" s="63">
        <f t="shared" si="31"/>
        <v>-3.410605131648481E-12</v>
      </c>
      <c r="FF16" s="66">
        <v>11</v>
      </c>
      <c r="FG16" s="67">
        <v>55</v>
      </c>
      <c r="FH16" s="67"/>
      <c r="FI16" s="67">
        <v>11</v>
      </c>
      <c r="FJ16" s="67">
        <v>56</v>
      </c>
      <c r="FK16" s="67">
        <v>49</v>
      </c>
      <c r="FL16" s="67"/>
      <c r="FM16" s="68">
        <f t="shared" si="26"/>
        <v>109.00000000000425</v>
      </c>
      <c r="FN16" s="66">
        <v>12</v>
      </c>
      <c r="FO16" s="67">
        <v>17</v>
      </c>
      <c r="FP16" s="67"/>
      <c r="FQ16" s="63">
        <f t="shared" si="27"/>
        <v>0</v>
      </c>
      <c r="FR16" s="69">
        <v>12</v>
      </c>
      <c r="FS16" s="81">
        <v>21</v>
      </c>
      <c r="FT16" s="67"/>
      <c r="FU16" s="67">
        <v>12</v>
      </c>
      <c r="FV16" s="67">
        <v>27</v>
      </c>
      <c r="FW16" s="67">
        <v>18</v>
      </c>
      <c r="FX16" s="67"/>
      <c r="FY16" s="68">
        <f t="shared" si="28"/>
        <v>378.00000000000153</v>
      </c>
      <c r="FZ16" s="66">
        <v>12</v>
      </c>
      <c r="GA16" s="67">
        <v>38</v>
      </c>
      <c r="GB16" s="67"/>
      <c r="GC16" s="63">
        <f t="shared" si="36"/>
        <v>5.9117155615240335E-12</v>
      </c>
      <c r="GD16" s="66">
        <v>12</v>
      </c>
      <c r="GE16" s="67">
        <v>40</v>
      </c>
      <c r="GF16" s="67"/>
      <c r="GG16" s="67">
        <v>12</v>
      </c>
      <c r="GH16" s="67">
        <v>41</v>
      </c>
      <c r="GI16" s="67">
        <v>51</v>
      </c>
      <c r="GJ16" s="67"/>
      <c r="GK16" s="68">
        <f t="shared" si="30"/>
        <v>110.99999999999817</v>
      </c>
      <c r="GL16" s="66">
        <v>12</v>
      </c>
      <c r="GM16" s="67">
        <v>56</v>
      </c>
      <c r="GN16" s="67"/>
      <c r="GO16" s="63">
        <f t="shared" si="33"/>
        <v>-3.410605131648481E-12</v>
      </c>
      <c r="GP16" s="66">
        <v>12</v>
      </c>
      <c r="GQ16" s="67">
        <v>59</v>
      </c>
      <c r="GR16" s="67"/>
      <c r="GS16" s="67">
        <v>13</v>
      </c>
      <c r="GT16" s="67">
        <v>5</v>
      </c>
      <c r="GU16" s="67">
        <v>16</v>
      </c>
      <c r="GV16" s="67"/>
      <c r="GW16" s="68">
        <f t="shared" si="34"/>
        <v>375.999999999998</v>
      </c>
      <c r="GX16" s="66">
        <v>13</v>
      </c>
      <c r="GY16" s="67">
        <v>24</v>
      </c>
      <c r="GZ16" s="67"/>
      <c r="HA16" s="63">
        <f t="shared" si="35"/>
        <v>4.320099833421409E-12</v>
      </c>
      <c r="HB16" s="66">
        <v>13</v>
      </c>
      <c r="HC16" s="67">
        <v>44</v>
      </c>
      <c r="HD16" s="67"/>
      <c r="HE16" s="63">
        <f>(TIME(HB16,HC16,HD16)-TIME(GX16,GY16,GZ16))*86400-1200</f>
        <v>-4.320099833421409E-12</v>
      </c>
      <c r="HF16" s="66">
        <v>13</v>
      </c>
      <c r="HG16" s="67">
        <v>59</v>
      </c>
      <c r="HH16" s="67"/>
      <c r="HI16" s="63">
        <v>0</v>
      </c>
    </row>
    <row r="17" spans="2:217" ht="25.5">
      <c r="B17" s="136">
        <v>3</v>
      </c>
      <c r="C17" s="134">
        <f t="shared" si="32"/>
        <v>3046.999999999993</v>
      </c>
      <c r="D17" s="80">
        <v>39</v>
      </c>
      <c r="E17" s="3" t="s">
        <v>112</v>
      </c>
      <c r="F17" s="3">
        <v>36</v>
      </c>
      <c r="G17" s="2" t="s">
        <v>123</v>
      </c>
      <c r="H17" s="50" t="s">
        <v>116</v>
      </c>
      <c r="I17" s="46" t="s">
        <v>146</v>
      </c>
      <c r="J17" s="66">
        <v>10</v>
      </c>
      <c r="K17" s="67">
        <v>42</v>
      </c>
      <c r="L17" s="67"/>
      <c r="M17" s="68">
        <v>0</v>
      </c>
      <c r="N17" s="66">
        <v>11</v>
      </c>
      <c r="O17" s="67">
        <v>0</v>
      </c>
      <c r="P17" s="67"/>
      <c r="Q17" s="63">
        <f t="shared" si="0"/>
        <v>0</v>
      </c>
      <c r="R17" s="66">
        <v>11</v>
      </c>
      <c r="S17" s="67">
        <v>20</v>
      </c>
      <c r="T17" s="67"/>
      <c r="U17" s="63">
        <f t="shared" si="1"/>
        <v>5.229594535194337E-12</v>
      </c>
      <c r="V17" s="66">
        <v>11</v>
      </c>
      <c r="W17" s="67">
        <v>38</v>
      </c>
      <c r="X17" s="67"/>
      <c r="Y17" s="63">
        <f t="shared" si="2"/>
        <v>-3.865352482534945E-12</v>
      </c>
      <c r="Z17" s="66">
        <v>11</v>
      </c>
      <c r="AA17" s="67">
        <v>41</v>
      </c>
      <c r="AB17" s="67"/>
      <c r="AC17" s="67">
        <v>11</v>
      </c>
      <c r="AD17" s="67">
        <v>45</v>
      </c>
      <c r="AE17" s="67">
        <v>28</v>
      </c>
      <c r="AF17" s="67"/>
      <c r="AG17" s="68">
        <f t="shared" si="3"/>
        <v>268.00000000000034</v>
      </c>
      <c r="AH17" s="66">
        <v>12</v>
      </c>
      <c r="AI17" s="67">
        <v>26</v>
      </c>
      <c r="AJ17" s="67"/>
      <c r="AK17" s="63">
        <f t="shared" si="4"/>
        <v>5.002220859751105E-12</v>
      </c>
      <c r="AL17" s="66">
        <v>12</v>
      </c>
      <c r="AM17" s="67">
        <v>29</v>
      </c>
      <c r="AN17" s="67"/>
      <c r="AO17" s="67">
        <v>12</v>
      </c>
      <c r="AP17" s="67">
        <v>33</v>
      </c>
      <c r="AQ17" s="67">
        <v>45</v>
      </c>
      <c r="AR17" s="67"/>
      <c r="AS17" s="73">
        <f t="shared" si="5"/>
        <v>285.0000000000062</v>
      </c>
      <c r="AT17" s="66">
        <v>12</v>
      </c>
      <c r="AU17" s="67">
        <v>56</v>
      </c>
      <c r="AV17" s="67"/>
      <c r="AW17" s="63">
        <f t="shared" si="6"/>
        <v>3.865352482534945E-12</v>
      </c>
      <c r="AX17" s="66">
        <v>13</v>
      </c>
      <c r="AY17" s="67">
        <v>3</v>
      </c>
      <c r="AZ17" s="67"/>
      <c r="BA17" s="81">
        <v>13</v>
      </c>
      <c r="BB17" s="81">
        <v>5</v>
      </c>
      <c r="BC17" s="81">
        <v>48</v>
      </c>
      <c r="BD17" s="67"/>
      <c r="BE17" s="68">
        <f t="shared" si="7"/>
        <v>167.9999999999879</v>
      </c>
      <c r="BF17" s="66">
        <v>13</v>
      </c>
      <c r="BG17" s="67">
        <v>12</v>
      </c>
      <c r="BH17" s="67"/>
      <c r="BI17" s="63">
        <f t="shared" si="8"/>
        <v>-1.1482370609883219E-11</v>
      </c>
      <c r="BJ17" s="66">
        <v>13</v>
      </c>
      <c r="BK17" s="67">
        <v>22</v>
      </c>
      <c r="BL17" s="67"/>
      <c r="BM17" s="63">
        <f t="shared" si="9"/>
        <v>7.503331289626658E-12</v>
      </c>
      <c r="BN17" s="66">
        <v>13</v>
      </c>
      <c r="BO17" s="67">
        <v>32</v>
      </c>
      <c r="BP17" s="67"/>
      <c r="BQ17" s="63">
        <f t="shared" si="10"/>
        <v>-2.1600499167107046E-12</v>
      </c>
      <c r="BR17" s="66">
        <v>13</v>
      </c>
      <c r="BS17" s="67">
        <v>35</v>
      </c>
      <c r="BT17" s="67"/>
      <c r="BU17" s="67">
        <v>13</v>
      </c>
      <c r="BV17" s="67">
        <v>37</v>
      </c>
      <c r="BW17" s="67">
        <v>52</v>
      </c>
      <c r="BX17" s="67"/>
      <c r="BY17" s="68">
        <f t="shared" si="11"/>
        <v>171.9999999999949</v>
      </c>
      <c r="BZ17" s="66">
        <v>13</v>
      </c>
      <c r="CA17" s="67">
        <v>53</v>
      </c>
      <c r="CB17" s="67"/>
      <c r="CC17" s="63">
        <f t="shared" si="12"/>
        <v>-3.865352482534945E-12</v>
      </c>
      <c r="CD17" s="66">
        <v>13</v>
      </c>
      <c r="CE17" s="67">
        <v>56</v>
      </c>
      <c r="CF17" s="67"/>
      <c r="CG17" s="67">
        <v>13</v>
      </c>
      <c r="CH17" s="67">
        <v>59</v>
      </c>
      <c r="CI17" s="67">
        <v>2</v>
      </c>
      <c r="CJ17" s="67"/>
      <c r="CK17" s="68">
        <f t="shared" si="13"/>
        <v>181.9999999999933</v>
      </c>
      <c r="CL17" s="66">
        <v>14</v>
      </c>
      <c r="CM17" s="67">
        <v>14</v>
      </c>
      <c r="CN17" s="67"/>
      <c r="CO17" s="63">
        <f t="shared" si="14"/>
        <v>-3.865352482534945E-12</v>
      </c>
      <c r="CP17" s="66">
        <v>14</v>
      </c>
      <c r="CQ17" s="67">
        <v>17</v>
      </c>
      <c r="CR17" s="67"/>
      <c r="CS17" s="67">
        <v>14</v>
      </c>
      <c r="CT17" s="67">
        <v>19</v>
      </c>
      <c r="CU17" s="67">
        <v>25</v>
      </c>
      <c r="CV17" s="67"/>
      <c r="CW17" s="68">
        <f t="shared" si="15"/>
        <v>145.00000000000028</v>
      </c>
      <c r="CX17" s="66">
        <v>14</v>
      </c>
      <c r="CY17" s="67">
        <v>29</v>
      </c>
      <c r="CZ17" s="67"/>
      <c r="DA17" s="63">
        <f t="shared" si="16"/>
        <v>-2.5011104298755527E-12</v>
      </c>
      <c r="DB17" s="66">
        <v>15</v>
      </c>
      <c r="DC17" s="67">
        <v>14</v>
      </c>
      <c r="DD17" s="67"/>
      <c r="DE17" s="63">
        <f t="shared" si="17"/>
        <v>0</v>
      </c>
      <c r="DF17" s="66"/>
      <c r="DG17" s="67"/>
      <c r="DH17" s="67"/>
      <c r="DI17" s="63">
        <v>0</v>
      </c>
      <c r="DJ17" s="66">
        <v>9</v>
      </c>
      <c r="DK17" s="67">
        <v>22</v>
      </c>
      <c r="DL17" s="67"/>
      <c r="DM17" s="68">
        <v>0</v>
      </c>
      <c r="DN17" s="66">
        <v>9</v>
      </c>
      <c r="DO17" s="67">
        <v>42</v>
      </c>
      <c r="DP17" s="67"/>
      <c r="DQ17" s="63">
        <f t="shared" si="18"/>
        <v>-4.320099833421409E-12</v>
      </c>
      <c r="DR17" s="66">
        <v>10</v>
      </c>
      <c r="DS17" s="67">
        <v>2</v>
      </c>
      <c r="DT17" s="67"/>
      <c r="DU17" s="63">
        <f t="shared" si="19"/>
        <v>5.229594535194337E-12</v>
      </c>
      <c r="DV17" s="66">
        <v>10</v>
      </c>
      <c r="DW17" s="67">
        <v>8</v>
      </c>
      <c r="DX17" s="67"/>
      <c r="DY17" s="63">
        <f t="shared" si="20"/>
        <v>-1.2505552149377763E-12</v>
      </c>
      <c r="DZ17" s="66">
        <v>10</v>
      </c>
      <c r="EA17" s="67">
        <v>12</v>
      </c>
      <c r="EB17" s="67"/>
      <c r="EC17" s="67">
        <v>10</v>
      </c>
      <c r="ED17" s="67">
        <v>18</v>
      </c>
      <c r="EE17" s="67">
        <v>51</v>
      </c>
      <c r="EF17" s="67"/>
      <c r="EG17" s="68">
        <f t="shared" si="21"/>
        <v>411.0000000000019</v>
      </c>
      <c r="EH17" s="66">
        <v>10</v>
      </c>
      <c r="EI17" s="67">
        <v>57</v>
      </c>
      <c r="EJ17" s="67"/>
      <c r="EK17" s="63">
        <f t="shared" si="22"/>
        <v>0</v>
      </c>
      <c r="EL17" s="66">
        <v>11</v>
      </c>
      <c r="EM17" s="67">
        <v>0</v>
      </c>
      <c r="EN17" s="67"/>
      <c r="EO17" s="67">
        <v>11</v>
      </c>
      <c r="EP17" s="67">
        <v>6</v>
      </c>
      <c r="EQ17" s="67">
        <v>58</v>
      </c>
      <c r="ER17" s="67"/>
      <c r="ES17" s="68">
        <f t="shared" si="23"/>
        <v>418.0000000000046</v>
      </c>
      <c r="ET17" s="66">
        <v>11</v>
      </c>
      <c r="EU17" s="67">
        <v>31</v>
      </c>
      <c r="EV17" s="67"/>
      <c r="EW17" s="63">
        <f t="shared" si="24"/>
        <v>2.9558577807620168E-12</v>
      </c>
      <c r="EX17" s="66">
        <v>11</v>
      </c>
      <c r="EY17" s="67">
        <v>41</v>
      </c>
      <c r="EZ17" s="67"/>
      <c r="FA17" s="63">
        <f t="shared" si="25"/>
        <v>-2.1600499167107046E-12</v>
      </c>
      <c r="FB17" s="66">
        <v>11</v>
      </c>
      <c r="FC17" s="67">
        <v>57</v>
      </c>
      <c r="FD17" s="67"/>
      <c r="FE17" s="63">
        <f t="shared" si="31"/>
        <v>-3.410605131648481E-12</v>
      </c>
      <c r="FF17" s="66">
        <v>12</v>
      </c>
      <c r="FG17" s="67">
        <v>1</v>
      </c>
      <c r="FH17" s="67"/>
      <c r="FI17" s="67">
        <v>12</v>
      </c>
      <c r="FJ17" s="67">
        <v>2</v>
      </c>
      <c r="FK17" s="67">
        <v>56</v>
      </c>
      <c r="FL17" s="67"/>
      <c r="FM17" s="68">
        <f t="shared" si="26"/>
        <v>116.00000000000215</v>
      </c>
      <c r="FN17" s="66">
        <v>12</v>
      </c>
      <c r="FO17" s="67">
        <v>23</v>
      </c>
      <c r="FP17" s="67"/>
      <c r="FQ17" s="63">
        <f t="shared" si="27"/>
        <v>-4.774847184307873E-12</v>
      </c>
      <c r="FR17" s="69">
        <v>12</v>
      </c>
      <c r="FS17" s="81">
        <v>27</v>
      </c>
      <c r="FT17" s="67"/>
      <c r="FU17" s="67">
        <v>12</v>
      </c>
      <c r="FV17" s="67">
        <v>33</v>
      </c>
      <c r="FW17" s="67">
        <v>21</v>
      </c>
      <c r="FX17" s="67"/>
      <c r="FY17" s="68">
        <f t="shared" si="28"/>
        <v>381.0000000000116</v>
      </c>
      <c r="FZ17" s="66">
        <v>12</v>
      </c>
      <c r="GA17" s="67">
        <v>44</v>
      </c>
      <c r="GB17" s="67"/>
      <c r="GC17" s="63">
        <f t="shared" si="36"/>
        <v>5.9117155615240335E-12</v>
      </c>
      <c r="GD17" s="66">
        <v>12</v>
      </c>
      <c r="GE17" s="67">
        <v>48</v>
      </c>
      <c r="GF17" s="67"/>
      <c r="GG17" s="67">
        <v>12</v>
      </c>
      <c r="GH17" s="67">
        <v>49</v>
      </c>
      <c r="GI17" s="67">
        <v>56</v>
      </c>
      <c r="GJ17" s="67"/>
      <c r="GK17" s="68">
        <f t="shared" si="30"/>
        <v>116.00000000000215</v>
      </c>
      <c r="GL17" s="66">
        <v>13</v>
      </c>
      <c r="GM17" s="67">
        <v>4</v>
      </c>
      <c r="GN17" s="67"/>
      <c r="GO17" s="63">
        <f t="shared" si="33"/>
        <v>-3.410605131648481E-12</v>
      </c>
      <c r="GP17" s="66">
        <v>13</v>
      </c>
      <c r="GQ17" s="67">
        <v>7</v>
      </c>
      <c r="GR17" s="67"/>
      <c r="GS17" s="67">
        <v>13</v>
      </c>
      <c r="GT17" s="67">
        <v>13</v>
      </c>
      <c r="GU17" s="67">
        <v>25</v>
      </c>
      <c r="GV17" s="67"/>
      <c r="GW17" s="68">
        <f t="shared" si="34"/>
        <v>384.99999999999943</v>
      </c>
      <c r="GX17" s="66">
        <v>13</v>
      </c>
      <c r="GY17" s="67">
        <v>32</v>
      </c>
      <c r="GZ17" s="67"/>
      <c r="HA17" s="63">
        <f t="shared" si="35"/>
        <v>-5.229594535194337E-12</v>
      </c>
      <c r="HB17" s="66">
        <v>13</v>
      </c>
      <c r="HC17" s="67">
        <v>52</v>
      </c>
      <c r="HD17" s="67"/>
      <c r="HE17" s="63">
        <f>(TIME(HB17,HC17,HD17)-TIME(GX17,GY17,GZ17))*86400-1200</f>
        <v>5.229594535194337E-12</v>
      </c>
      <c r="HF17" s="66">
        <v>14</v>
      </c>
      <c r="HG17" s="67">
        <v>7</v>
      </c>
      <c r="HH17" s="67"/>
      <c r="HI17" s="63">
        <v>0</v>
      </c>
    </row>
    <row r="18" spans="2:217" ht="25.5">
      <c r="B18" s="136">
        <v>4</v>
      </c>
      <c r="C18" s="134">
        <f t="shared" si="32"/>
        <v>3388.9999999999873</v>
      </c>
      <c r="D18" s="80">
        <v>28</v>
      </c>
      <c r="E18" s="3" t="s">
        <v>112</v>
      </c>
      <c r="F18" s="3">
        <v>6</v>
      </c>
      <c r="G18" s="2" t="s">
        <v>115</v>
      </c>
      <c r="H18" s="50" t="s">
        <v>116</v>
      </c>
      <c r="I18" s="46" t="s">
        <v>154</v>
      </c>
      <c r="J18" s="66">
        <v>10</v>
      </c>
      <c r="K18" s="67">
        <v>44</v>
      </c>
      <c r="L18" s="67"/>
      <c r="M18" s="68">
        <v>0</v>
      </c>
      <c r="N18" s="66">
        <v>11</v>
      </c>
      <c r="O18" s="67">
        <v>2</v>
      </c>
      <c r="P18" s="67"/>
      <c r="Q18" s="63">
        <f t="shared" si="0"/>
        <v>0</v>
      </c>
      <c r="R18" s="66">
        <v>11</v>
      </c>
      <c r="S18" s="67">
        <v>22</v>
      </c>
      <c r="T18" s="67"/>
      <c r="U18" s="63">
        <f t="shared" si="1"/>
        <v>5.229594535194337E-12</v>
      </c>
      <c r="V18" s="66">
        <v>11</v>
      </c>
      <c r="W18" s="67">
        <v>40</v>
      </c>
      <c r="X18" s="67"/>
      <c r="Y18" s="63">
        <f t="shared" si="2"/>
        <v>-3.865352482534945E-12</v>
      </c>
      <c r="Z18" s="66">
        <v>11</v>
      </c>
      <c r="AA18" s="67">
        <v>43</v>
      </c>
      <c r="AB18" s="67"/>
      <c r="AC18" s="67">
        <v>11</v>
      </c>
      <c r="AD18" s="67">
        <v>47</v>
      </c>
      <c r="AE18" s="67">
        <v>11</v>
      </c>
      <c r="AF18" s="67"/>
      <c r="AG18" s="68">
        <f t="shared" si="3"/>
        <v>250.99999999999926</v>
      </c>
      <c r="AH18" s="66">
        <v>12</v>
      </c>
      <c r="AI18" s="67">
        <v>28</v>
      </c>
      <c r="AJ18" s="67"/>
      <c r="AK18" s="63">
        <f t="shared" si="4"/>
        <v>5.002220859751105E-12</v>
      </c>
      <c r="AL18" s="66">
        <v>12</v>
      </c>
      <c r="AM18" s="67">
        <v>31</v>
      </c>
      <c r="AN18" s="67"/>
      <c r="AO18" s="67">
        <v>12</v>
      </c>
      <c r="AP18" s="67">
        <v>35</v>
      </c>
      <c r="AQ18" s="67">
        <v>22</v>
      </c>
      <c r="AR18" s="67"/>
      <c r="AS18" s="68">
        <f t="shared" si="5"/>
        <v>261.9999999999994</v>
      </c>
      <c r="AT18" s="66">
        <v>12</v>
      </c>
      <c r="AU18" s="67">
        <v>58</v>
      </c>
      <c r="AV18" s="67"/>
      <c r="AW18" s="63">
        <f t="shared" si="6"/>
        <v>-5.6843418860808015E-12</v>
      </c>
      <c r="AX18" s="66">
        <v>13</v>
      </c>
      <c r="AY18" s="67">
        <v>5</v>
      </c>
      <c r="AZ18" s="67"/>
      <c r="BA18" s="81">
        <v>13</v>
      </c>
      <c r="BB18" s="81">
        <v>7</v>
      </c>
      <c r="BC18" s="81">
        <v>39</v>
      </c>
      <c r="BD18" s="67"/>
      <c r="BE18" s="68">
        <f t="shared" si="7"/>
        <v>158.99999999999608</v>
      </c>
      <c r="BF18" s="66">
        <v>13</v>
      </c>
      <c r="BG18" s="67">
        <v>14</v>
      </c>
      <c r="BH18" s="67"/>
      <c r="BI18" s="63">
        <f t="shared" si="8"/>
        <v>-1.1482370609883219E-11</v>
      </c>
      <c r="BJ18" s="66">
        <v>13</v>
      </c>
      <c r="BK18" s="67">
        <v>24</v>
      </c>
      <c r="BL18" s="67"/>
      <c r="BM18" s="63">
        <f t="shared" si="9"/>
        <v>7.503331289626658E-12</v>
      </c>
      <c r="BN18" s="66">
        <v>13</v>
      </c>
      <c r="BO18" s="67">
        <v>34</v>
      </c>
      <c r="BP18" s="67"/>
      <c r="BQ18" s="63">
        <f t="shared" si="10"/>
        <v>-2.1600499167107046E-12</v>
      </c>
      <c r="BR18" s="66">
        <v>13</v>
      </c>
      <c r="BS18" s="67">
        <v>37</v>
      </c>
      <c r="BT18" s="67"/>
      <c r="BU18" s="67">
        <v>13</v>
      </c>
      <c r="BV18" s="67">
        <v>39</v>
      </c>
      <c r="BW18" s="67">
        <v>7</v>
      </c>
      <c r="BX18" s="67"/>
      <c r="BY18" s="68">
        <f t="shared" si="11"/>
        <v>126.99999999999747</v>
      </c>
      <c r="BZ18" s="66">
        <v>13</v>
      </c>
      <c r="CA18" s="67">
        <v>55</v>
      </c>
      <c r="CB18" s="67"/>
      <c r="CC18" s="63">
        <f t="shared" si="12"/>
        <v>-3.865352482534945E-12</v>
      </c>
      <c r="CD18" s="66">
        <v>13</v>
      </c>
      <c r="CE18" s="67">
        <v>58</v>
      </c>
      <c r="CF18" s="67"/>
      <c r="CG18" s="67">
        <v>14</v>
      </c>
      <c r="CH18" s="67">
        <v>0</v>
      </c>
      <c r="CI18" s="67">
        <v>43</v>
      </c>
      <c r="CJ18" s="67"/>
      <c r="CK18" s="68">
        <f t="shared" si="13"/>
        <v>162.99999999999352</v>
      </c>
      <c r="CL18" s="66">
        <v>14</v>
      </c>
      <c r="CM18" s="67">
        <v>16</v>
      </c>
      <c r="CN18" s="67"/>
      <c r="CO18" s="63">
        <f t="shared" si="14"/>
        <v>-3.865352482534945E-12</v>
      </c>
      <c r="CP18" s="66">
        <v>14</v>
      </c>
      <c r="CQ18" s="67">
        <v>19</v>
      </c>
      <c r="CR18" s="67"/>
      <c r="CS18" s="67">
        <v>14</v>
      </c>
      <c r="CT18" s="67">
        <v>21</v>
      </c>
      <c r="CU18" s="67">
        <v>12</v>
      </c>
      <c r="CV18" s="67"/>
      <c r="CW18" s="68">
        <f t="shared" si="15"/>
        <v>132.00000000000145</v>
      </c>
      <c r="CX18" s="66">
        <v>14</v>
      </c>
      <c r="CY18" s="67">
        <v>31</v>
      </c>
      <c r="CZ18" s="67"/>
      <c r="DA18" s="63">
        <f t="shared" si="16"/>
        <v>7.048583938740194E-12</v>
      </c>
      <c r="DB18" s="66">
        <v>15</v>
      </c>
      <c r="DC18" s="67">
        <v>16</v>
      </c>
      <c r="DD18" s="67"/>
      <c r="DE18" s="63">
        <f t="shared" si="17"/>
        <v>0</v>
      </c>
      <c r="DF18" s="66"/>
      <c r="DG18" s="67"/>
      <c r="DH18" s="67"/>
      <c r="DI18" s="63">
        <v>0</v>
      </c>
      <c r="DJ18" s="66">
        <v>9</v>
      </c>
      <c r="DK18" s="67">
        <v>8</v>
      </c>
      <c r="DL18" s="67"/>
      <c r="DM18" s="68">
        <v>0</v>
      </c>
      <c r="DN18" s="66">
        <v>9</v>
      </c>
      <c r="DO18" s="67">
        <v>28</v>
      </c>
      <c r="DP18" s="67"/>
      <c r="DQ18" s="63">
        <f t="shared" si="18"/>
        <v>0</v>
      </c>
      <c r="DR18" s="66">
        <v>9</v>
      </c>
      <c r="DS18" s="67">
        <v>48</v>
      </c>
      <c r="DT18" s="67"/>
      <c r="DU18" s="63">
        <f t="shared" si="19"/>
        <v>5.229594535194337E-12</v>
      </c>
      <c r="DV18" s="66">
        <v>9</v>
      </c>
      <c r="DW18" s="67">
        <v>54</v>
      </c>
      <c r="DX18" s="67"/>
      <c r="DY18" s="63">
        <f t="shared" si="20"/>
        <v>-1.2505552149377763E-12</v>
      </c>
      <c r="DZ18" s="66">
        <v>9</v>
      </c>
      <c r="EA18" s="67">
        <v>58</v>
      </c>
      <c r="EB18" s="67"/>
      <c r="EC18" s="67">
        <v>10</v>
      </c>
      <c r="ED18" s="67">
        <v>4</v>
      </c>
      <c r="EE18" s="67">
        <v>30</v>
      </c>
      <c r="EF18" s="67"/>
      <c r="EG18" s="68">
        <f t="shared" si="21"/>
        <v>389.9999999999938</v>
      </c>
      <c r="EH18" s="66">
        <v>10</v>
      </c>
      <c r="EI18" s="67">
        <v>43</v>
      </c>
      <c r="EJ18" s="67"/>
      <c r="EK18" s="63">
        <f t="shared" si="22"/>
        <v>0</v>
      </c>
      <c r="EL18" s="66">
        <v>10</v>
      </c>
      <c r="EM18" s="67">
        <v>46</v>
      </c>
      <c r="EN18" s="67"/>
      <c r="EO18" s="67">
        <v>10</v>
      </c>
      <c r="EP18" s="67">
        <v>52</v>
      </c>
      <c r="EQ18" s="67">
        <v>38</v>
      </c>
      <c r="ER18" s="67"/>
      <c r="ES18" s="68">
        <f t="shared" si="23"/>
        <v>397.9999999999983</v>
      </c>
      <c r="ET18" s="66">
        <v>11</v>
      </c>
      <c r="EU18" s="67">
        <v>17</v>
      </c>
      <c r="EV18" s="67"/>
      <c r="EW18" s="63">
        <f t="shared" si="24"/>
        <v>-1.8189894035458565E-12</v>
      </c>
      <c r="EX18" s="66">
        <v>11</v>
      </c>
      <c r="EY18" s="67">
        <v>27</v>
      </c>
      <c r="EZ18" s="67"/>
      <c r="FA18" s="63">
        <f t="shared" si="25"/>
        <v>-2.1600499167107046E-12</v>
      </c>
      <c r="FB18" s="66">
        <v>11</v>
      </c>
      <c r="FC18" s="67">
        <v>43</v>
      </c>
      <c r="FD18" s="67"/>
      <c r="FE18" s="63">
        <f t="shared" si="31"/>
        <v>1.3642420526593924E-12</v>
      </c>
      <c r="FF18" s="66">
        <v>11</v>
      </c>
      <c r="FG18" s="67">
        <v>49</v>
      </c>
      <c r="FH18" s="67"/>
      <c r="FI18" s="67">
        <v>11</v>
      </c>
      <c r="FJ18" s="67">
        <v>50</v>
      </c>
      <c r="FK18" s="67">
        <v>46</v>
      </c>
      <c r="FL18" s="67"/>
      <c r="FM18" s="68">
        <f t="shared" si="26"/>
        <v>106.00000000000378</v>
      </c>
      <c r="FN18" s="66">
        <v>12</v>
      </c>
      <c r="FO18" s="67">
        <v>11</v>
      </c>
      <c r="FP18" s="67"/>
      <c r="FQ18" s="63">
        <f t="shared" si="27"/>
        <v>0</v>
      </c>
      <c r="FR18" s="66">
        <v>12</v>
      </c>
      <c r="FS18" s="67">
        <v>14</v>
      </c>
      <c r="FT18" s="67"/>
      <c r="FU18" s="67">
        <v>12</v>
      </c>
      <c r="FV18" s="67">
        <v>20</v>
      </c>
      <c r="FW18" s="67">
        <v>10</v>
      </c>
      <c r="FX18" s="67"/>
      <c r="FY18" s="68">
        <f t="shared" si="28"/>
        <v>369.9999999999971</v>
      </c>
      <c r="FZ18" s="66">
        <v>12</v>
      </c>
      <c r="GA18" s="67">
        <v>31</v>
      </c>
      <c r="GB18" s="67"/>
      <c r="GC18" s="63">
        <f t="shared" si="36"/>
        <v>5.9117155615240335E-12</v>
      </c>
      <c r="GD18" s="66">
        <v>12</v>
      </c>
      <c r="GE18" s="67">
        <v>34</v>
      </c>
      <c r="GF18" s="67"/>
      <c r="GG18" s="67">
        <v>12</v>
      </c>
      <c r="GH18" s="67">
        <v>35</v>
      </c>
      <c r="GI18" s="67">
        <v>46</v>
      </c>
      <c r="GJ18" s="67"/>
      <c r="GK18" s="68">
        <f t="shared" si="30"/>
        <v>106.00000000000378</v>
      </c>
      <c r="GL18" s="66">
        <v>12</v>
      </c>
      <c r="GM18" s="67">
        <v>50</v>
      </c>
      <c r="GN18" s="67"/>
      <c r="GO18" s="63">
        <f t="shared" si="33"/>
        <v>-3.410605131648481E-12</v>
      </c>
      <c r="GP18" s="66">
        <v>12</v>
      </c>
      <c r="GQ18" s="67">
        <v>52</v>
      </c>
      <c r="GR18" s="67"/>
      <c r="GS18" s="67">
        <v>12</v>
      </c>
      <c r="GT18" s="67">
        <v>58</v>
      </c>
      <c r="GU18" s="67">
        <v>15</v>
      </c>
      <c r="GV18" s="67"/>
      <c r="GW18" s="68">
        <f t="shared" si="34"/>
        <v>375.0000000000011</v>
      </c>
      <c r="GX18" s="66">
        <v>13</v>
      </c>
      <c r="GY18" s="67">
        <v>17</v>
      </c>
      <c r="GZ18" s="67"/>
      <c r="HA18" s="63">
        <f t="shared" si="35"/>
        <v>4.320099833421409E-12</v>
      </c>
      <c r="HB18" s="66">
        <v>13</v>
      </c>
      <c r="HC18" s="67">
        <v>28</v>
      </c>
      <c r="HD18" s="67"/>
      <c r="HE18" s="100">
        <v>540</v>
      </c>
      <c r="HF18" s="66">
        <v>13</v>
      </c>
      <c r="HG18" s="67">
        <v>49</v>
      </c>
      <c r="HH18" s="67"/>
      <c r="HI18" s="63">
        <v>10</v>
      </c>
    </row>
    <row r="19" spans="2:217" ht="25.5">
      <c r="B19" s="136">
        <v>5</v>
      </c>
      <c r="C19" s="134">
        <f t="shared" si="32"/>
        <v>3999.0000000000045</v>
      </c>
      <c r="D19" s="80">
        <v>18</v>
      </c>
      <c r="E19" s="3" t="s">
        <v>112</v>
      </c>
      <c r="F19" s="3">
        <v>7</v>
      </c>
      <c r="G19" s="2" t="s">
        <v>139</v>
      </c>
      <c r="H19" s="50" t="s">
        <v>114</v>
      </c>
      <c r="I19" s="46" t="s">
        <v>152</v>
      </c>
      <c r="J19" s="66">
        <v>10</v>
      </c>
      <c r="K19" s="67">
        <v>50</v>
      </c>
      <c r="L19" s="67"/>
      <c r="M19" s="68">
        <v>0</v>
      </c>
      <c r="N19" s="66">
        <v>11</v>
      </c>
      <c r="O19" s="67">
        <v>8</v>
      </c>
      <c r="P19" s="67"/>
      <c r="Q19" s="63">
        <f t="shared" si="0"/>
        <v>-3.865352482534945E-12</v>
      </c>
      <c r="R19" s="66">
        <v>11</v>
      </c>
      <c r="S19" s="67">
        <v>28</v>
      </c>
      <c r="T19" s="67"/>
      <c r="U19" s="63">
        <f t="shared" si="1"/>
        <v>5.229594535194337E-12</v>
      </c>
      <c r="V19" s="66">
        <v>11</v>
      </c>
      <c r="W19" s="67">
        <v>46</v>
      </c>
      <c r="X19" s="67"/>
      <c r="Y19" s="63">
        <f t="shared" si="2"/>
        <v>0</v>
      </c>
      <c r="Z19" s="66">
        <v>11</v>
      </c>
      <c r="AA19" s="67">
        <v>49</v>
      </c>
      <c r="AB19" s="67"/>
      <c r="AC19" s="67">
        <v>11</v>
      </c>
      <c r="AD19" s="67">
        <v>53</v>
      </c>
      <c r="AE19" s="67">
        <v>47</v>
      </c>
      <c r="AF19" s="67"/>
      <c r="AG19" s="68">
        <f t="shared" si="3"/>
        <v>287.0000000000049</v>
      </c>
      <c r="AH19" s="66">
        <v>12</v>
      </c>
      <c r="AI19" s="67">
        <v>34</v>
      </c>
      <c r="AJ19" s="67"/>
      <c r="AK19" s="63">
        <f t="shared" si="4"/>
        <v>5.002220859751105E-12</v>
      </c>
      <c r="AL19" s="66">
        <v>12</v>
      </c>
      <c r="AM19" s="67">
        <v>37</v>
      </c>
      <c r="AN19" s="67"/>
      <c r="AO19" s="67">
        <v>12</v>
      </c>
      <c r="AP19" s="67">
        <v>41</v>
      </c>
      <c r="AQ19" s="67">
        <v>37</v>
      </c>
      <c r="AR19" s="67"/>
      <c r="AS19" s="68">
        <f t="shared" si="5"/>
        <v>276.99999999999216</v>
      </c>
      <c r="AT19" s="66">
        <v>13</v>
      </c>
      <c r="AU19" s="67">
        <v>4</v>
      </c>
      <c r="AV19" s="67"/>
      <c r="AW19" s="63">
        <f t="shared" si="6"/>
        <v>-5.6843418860808015E-12</v>
      </c>
      <c r="AX19" s="66">
        <v>13</v>
      </c>
      <c r="AY19" s="67">
        <v>11</v>
      </c>
      <c r="AZ19" s="67"/>
      <c r="BA19" s="67">
        <v>13</v>
      </c>
      <c r="BB19" s="67">
        <v>13</v>
      </c>
      <c r="BC19" s="67">
        <v>52</v>
      </c>
      <c r="BD19" s="67"/>
      <c r="BE19" s="68">
        <f t="shared" si="7"/>
        <v>171.9999999999949</v>
      </c>
      <c r="BF19" s="66">
        <v>13</v>
      </c>
      <c r="BG19" s="67">
        <v>20</v>
      </c>
      <c r="BH19" s="67"/>
      <c r="BI19" s="63">
        <f t="shared" si="8"/>
        <v>-1.9326762412674725E-12</v>
      </c>
      <c r="BJ19" s="66">
        <v>13</v>
      </c>
      <c r="BK19" s="67">
        <v>30</v>
      </c>
      <c r="BL19" s="67"/>
      <c r="BM19" s="63">
        <f t="shared" si="9"/>
        <v>-2.1600499167107046E-12</v>
      </c>
      <c r="BN19" s="66">
        <v>13</v>
      </c>
      <c r="BO19" s="67">
        <v>40</v>
      </c>
      <c r="BP19" s="67"/>
      <c r="BQ19" s="63">
        <f t="shared" si="10"/>
        <v>-2.1600499167107046E-12</v>
      </c>
      <c r="BR19" s="66">
        <v>13</v>
      </c>
      <c r="BS19" s="67">
        <v>43</v>
      </c>
      <c r="BT19" s="67"/>
      <c r="BU19" s="67">
        <v>13</v>
      </c>
      <c r="BV19" s="67">
        <v>45</v>
      </c>
      <c r="BW19" s="67">
        <v>9</v>
      </c>
      <c r="BX19" s="67"/>
      <c r="BY19" s="68">
        <f t="shared" si="11"/>
        <v>129.00000000000097</v>
      </c>
      <c r="BZ19" s="66">
        <v>14</v>
      </c>
      <c r="CA19" s="67">
        <v>1</v>
      </c>
      <c r="CB19" s="67"/>
      <c r="CC19" s="63">
        <f t="shared" si="12"/>
        <v>5.6843418860808015E-12</v>
      </c>
      <c r="CD19" s="66">
        <v>14</v>
      </c>
      <c r="CE19" s="67">
        <v>4</v>
      </c>
      <c r="CF19" s="67"/>
      <c r="CG19" s="67">
        <v>14</v>
      </c>
      <c r="CH19" s="67">
        <v>6</v>
      </c>
      <c r="CI19" s="67">
        <v>55</v>
      </c>
      <c r="CJ19" s="67"/>
      <c r="CK19" s="68">
        <f t="shared" si="13"/>
        <v>174.9999999999954</v>
      </c>
      <c r="CL19" s="66">
        <v>14</v>
      </c>
      <c r="CM19" s="67">
        <v>22</v>
      </c>
      <c r="CN19" s="67"/>
      <c r="CO19" s="63">
        <f t="shared" si="14"/>
        <v>-3.865352482534945E-12</v>
      </c>
      <c r="CP19" s="66">
        <v>14</v>
      </c>
      <c r="CQ19" s="67">
        <v>25</v>
      </c>
      <c r="CR19" s="67"/>
      <c r="CS19" s="67">
        <v>14</v>
      </c>
      <c r="CT19" s="67">
        <v>27</v>
      </c>
      <c r="CU19" s="67">
        <v>18</v>
      </c>
      <c r="CV19" s="67"/>
      <c r="CW19" s="68">
        <f t="shared" si="15"/>
        <v>138.0000000000024</v>
      </c>
      <c r="CX19" s="66">
        <v>14</v>
      </c>
      <c r="CY19" s="67">
        <v>37</v>
      </c>
      <c r="CZ19" s="67"/>
      <c r="DA19" s="63">
        <f t="shared" si="16"/>
        <v>7.048583938740194E-12</v>
      </c>
      <c r="DB19" s="66">
        <v>15</v>
      </c>
      <c r="DC19" s="67">
        <v>22</v>
      </c>
      <c r="DD19" s="67"/>
      <c r="DE19" s="63">
        <f t="shared" si="17"/>
        <v>0</v>
      </c>
      <c r="DF19" s="66"/>
      <c r="DG19" s="67"/>
      <c r="DH19" s="67"/>
      <c r="DI19" s="63">
        <v>0</v>
      </c>
      <c r="DJ19" s="66">
        <v>9</v>
      </c>
      <c r="DK19" s="67">
        <v>18</v>
      </c>
      <c r="DL19" s="67"/>
      <c r="DM19" s="68">
        <v>0</v>
      </c>
      <c r="DN19" s="66">
        <v>9</v>
      </c>
      <c r="DO19" s="67">
        <v>38</v>
      </c>
      <c r="DP19" s="67"/>
      <c r="DQ19" s="63">
        <f t="shared" si="18"/>
        <v>-4.320099833421409E-12</v>
      </c>
      <c r="DR19" s="66">
        <v>9</v>
      </c>
      <c r="DS19" s="67">
        <v>58</v>
      </c>
      <c r="DT19" s="67"/>
      <c r="DU19" s="63">
        <f t="shared" si="19"/>
        <v>5.229594535194337E-12</v>
      </c>
      <c r="DV19" s="66">
        <v>10</v>
      </c>
      <c r="DW19" s="67">
        <v>4</v>
      </c>
      <c r="DX19" s="67"/>
      <c r="DY19" s="63">
        <f t="shared" si="20"/>
        <v>-1.2505552149377763E-12</v>
      </c>
      <c r="DZ19" s="66">
        <v>10</v>
      </c>
      <c r="EA19" s="67">
        <v>8</v>
      </c>
      <c r="EB19" s="67"/>
      <c r="EC19" s="67">
        <v>10</v>
      </c>
      <c r="ED19" s="67">
        <v>14</v>
      </c>
      <c r="EE19" s="67">
        <v>50</v>
      </c>
      <c r="EF19" s="67"/>
      <c r="EG19" s="68">
        <f t="shared" si="21"/>
        <v>410.0000000000001</v>
      </c>
      <c r="EH19" s="66">
        <v>10</v>
      </c>
      <c r="EI19" s="67">
        <v>53</v>
      </c>
      <c r="EJ19" s="67"/>
      <c r="EK19" s="63">
        <f t="shared" si="22"/>
        <v>0</v>
      </c>
      <c r="EL19" s="66">
        <v>10</v>
      </c>
      <c r="EM19" s="67">
        <v>56</v>
      </c>
      <c r="EN19" s="67"/>
      <c r="EO19" s="67">
        <v>11</v>
      </c>
      <c r="EP19" s="67">
        <v>2</v>
      </c>
      <c r="EQ19" s="67">
        <v>47</v>
      </c>
      <c r="ER19" s="67"/>
      <c r="ES19" s="68">
        <f t="shared" si="23"/>
        <v>406.99999999999966</v>
      </c>
      <c r="ET19" s="66">
        <v>11</v>
      </c>
      <c r="EU19" s="67">
        <v>27</v>
      </c>
      <c r="EV19" s="67"/>
      <c r="EW19" s="63">
        <f t="shared" si="24"/>
        <v>-1.8189894035458565E-12</v>
      </c>
      <c r="EX19" s="66">
        <v>11</v>
      </c>
      <c r="EY19" s="67">
        <v>37</v>
      </c>
      <c r="EZ19" s="67"/>
      <c r="FA19" s="63">
        <f t="shared" si="25"/>
        <v>2.6147972675971687E-12</v>
      </c>
      <c r="FB19" s="66">
        <v>11</v>
      </c>
      <c r="FC19" s="67">
        <v>53</v>
      </c>
      <c r="FD19" s="67"/>
      <c r="FE19" s="63">
        <f t="shared" si="31"/>
        <v>-3.410605131648481E-12</v>
      </c>
      <c r="FF19" s="66">
        <v>11</v>
      </c>
      <c r="FG19" s="67">
        <v>57</v>
      </c>
      <c r="FH19" s="67"/>
      <c r="FI19" s="67">
        <v>11</v>
      </c>
      <c r="FJ19" s="67">
        <v>58</v>
      </c>
      <c r="FK19" s="67">
        <v>50</v>
      </c>
      <c r="FL19" s="67"/>
      <c r="FM19" s="68">
        <f t="shared" si="26"/>
        <v>110.000000000006</v>
      </c>
      <c r="FN19" s="66">
        <v>12</v>
      </c>
      <c r="FO19" s="67">
        <v>19</v>
      </c>
      <c r="FP19" s="67"/>
      <c r="FQ19" s="63">
        <f t="shared" si="27"/>
        <v>0</v>
      </c>
      <c r="FR19" s="69">
        <v>12</v>
      </c>
      <c r="FS19" s="81">
        <v>23</v>
      </c>
      <c r="FT19" s="67"/>
      <c r="FU19" s="67">
        <v>12</v>
      </c>
      <c r="FV19" s="67">
        <v>29</v>
      </c>
      <c r="FW19" s="67">
        <v>13</v>
      </c>
      <c r="FX19" s="67"/>
      <c r="FY19" s="68">
        <f t="shared" si="28"/>
        <v>373.00000000000716</v>
      </c>
      <c r="FZ19" s="66">
        <v>12</v>
      </c>
      <c r="GA19" s="67">
        <v>40</v>
      </c>
      <c r="GB19" s="67"/>
      <c r="GC19" s="63">
        <f t="shared" si="36"/>
        <v>5.9117155615240335E-12</v>
      </c>
      <c r="GD19" s="66">
        <v>12</v>
      </c>
      <c r="GE19" s="67">
        <v>42</v>
      </c>
      <c r="GF19" s="67"/>
      <c r="GG19" s="67">
        <v>12</v>
      </c>
      <c r="GH19" s="67">
        <v>43</v>
      </c>
      <c r="GI19" s="67">
        <v>52</v>
      </c>
      <c r="GJ19" s="67"/>
      <c r="GK19" s="68">
        <f t="shared" si="30"/>
        <v>112.00000000000472</v>
      </c>
      <c r="GL19" s="66">
        <v>12</v>
      </c>
      <c r="GM19" s="67">
        <v>58</v>
      </c>
      <c r="GN19" s="67"/>
      <c r="GO19" s="63">
        <f t="shared" si="33"/>
        <v>-3.410605131648481E-12</v>
      </c>
      <c r="GP19" s="66">
        <v>13</v>
      </c>
      <c r="GQ19" s="67">
        <v>1</v>
      </c>
      <c r="GR19" s="67"/>
      <c r="GS19" s="67">
        <v>13</v>
      </c>
      <c r="GT19" s="67">
        <v>7</v>
      </c>
      <c r="GU19" s="67">
        <v>19</v>
      </c>
      <c r="GV19" s="67"/>
      <c r="GW19" s="68">
        <f t="shared" si="34"/>
        <v>378.9999999999985</v>
      </c>
      <c r="GX19" s="66">
        <v>13</v>
      </c>
      <c r="GY19" s="67">
        <v>26</v>
      </c>
      <c r="GZ19" s="67"/>
      <c r="HA19" s="63">
        <f t="shared" si="35"/>
        <v>-5.229594535194337E-12</v>
      </c>
      <c r="HB19" s="66">
        <v>13</v>
      </c>
      <c r="HC19" s="67">
        <v>29</v>
      </c>
      <c r="HD19" s="67"/>
      <c r="HE19" s="100">
        <v>1020</v>
      </c>
      <c r="HF19" s="66">
        <v>13</v>
      </c>
      <c r="HG19" s="67">
        <v>50</v>
      </c>
      <c r="HH19" s="67"/>
      <c r="HI19" s="63">
        <v>10</v>
      </c>
    </row>
    <row r="20" spans="1:217" s="5" customFormat="1" ht="25.5">
      <c r="A20" s="90"/>
      <c r="B20" s="138">
        <v>6</v>
      </c>
      <c r="C20" s="134">
        <f t="shared" si="32"/>
        <v>5192.000000000012</v>
      </c>
      <c r="D20" s="82">
        <v>9</v>
      </c>
      <c r="E20" s="57" t="s">
        <v>112</v>
      </c>
      <c r="F20" s="57">
        <v>3</v>
      </c>
      <c r="G20" s="83" t="s">
        <v>134</v>
      </c>
      <c r="H20" s="84" t="s">
        <v>135</v>
      </c>
      <c r="I20" s="85" t="s">
        <v>147</v>
      </c>
      <c r="J20" s="69">
        <v>10</v>
      </c>
      <c r="K20" s="81">
        <v>40</v>
      </c>
      <c r="L20" s="81"/>
      <c r="M20" s="73">
        <v>0</v>
      </c>
      <c r="N20" s="69">
        <v>10</v>
      </c>
      <c r="O20" s="81">
        <v>58</v>
      </c>
      <c r="P20" s="81"/>
      <c r="Q20" s="86">
        <f t="shared" si="0"/>
        <v>0</v>
      </c>
      <c r="R20" s="69">
        <v>11</v>
      </c>
      <c r="S20" s="81">
        <v>18</v>
      </c>
      <c r="T20" s="81"/>
      <c r="U20" s="86">
        <f t="shared" si="1"/>
        <v>5.229594535194337E-12</v>
      </c>
      <c r="V20" s="69">
        <v>11</v>
      </c>
      <c r="W20" s="81">
        <v>36</v>
      </c>
      <c r="X20" s="81"/>
      <c r="Y20" s="86">
        <f t="shared" si="2"/>
        <v>-3.865352482534945E-12</v>
      </c>
      <c r="Z20" s="69"/>
      <c r="AA20" s="81"/>
      <c r="AB20" s="81"/>
      <c r="AC20" s="81"/>
      <c r="AD20" s="81"/>
      <c r="AE20" s="81"/>
      <c r="AF20" s="81"/>
      <c r="AG20" s="73">
        <v>551</v>
      </c>
      <c r="AH20" s="69"/>
      <c r="AI20" s="81"/>
      <c r="AJ20" s="81"/>
      <c r="AK20" s="86">
        <v>50</v>
      </c>
      <c r="AL20" s="69"/>
      <c r="AM20" s="81"/>
      <c r="AN20" s="81"/>
      <c r="AO20" s="81"/>
      <c r="AP20" s="81"/>
      <c r="AQ20" s="81"/>
      <c r="AR20" s="81"/>
      <c r="AS20" s="73">
        <v>562</v>
      </c>
      <c r="AT20" s="69"/>
      <c r="AU20" s="81"/>
      <c r="AV20" s="81"/>
      <c r="AW20" s="86">
        <v>50</v>
      </c>
      <c r="AX20" s="69"/>
      <c r="AY20" s="81"/>
      <c r="AZ20" s="81"/>
      <c r="BA20" s="81"/>
      <c r="BB20" s="81"/>
      <c r="BC20" s="81"/>
      <c r="BD20" s="81"/>
      <c r="BE20" s="73">
        <v>459</v>
      </c>
      <c r="BF20" s="69"/>
      <c r="BG20" s="81"/>
      <c r="BH20" s="81"/>
      <c r="BI20" s="86">
        <v>50</v>
      </c>
      <c r="BJ20" s="69"/>
      <c r="BK20" s="81"/>
      <c r="BL20" s="81"/>
      <c r="BM20" s="86">
        <v>50</v>
      </c>
      <c r="BN20" s="69"/>
      <c r="BO20" s="81"/>
      <c r="BP20" s="81"/>
      <c r="BQ20" s="86">
        <v>50</v>
      </c>
      <c r="BR20" s="69"/>
      <c r="BS20" s="81"/>
      <c r="BT20" s="81"/>
      <c r="BU20" s="81"/>
      <c r="BV20" s="81"/>
      <c r="BW20" s="81"/>
      <c r="BX20" s="81"/>
      <c r="BY20" s="73">
        <v>427</v>
      </c>
      <c r="BZ20" s="69"/>
      <c r="CA20" s="81"/>
      <c r="CB20" s="81"/>
      <c r="CC20" s="86">
        <v>50</v>
      </c>
      <c r="CD20" s="69"/>
      <c r="CE20" s="81"/>
      <c r="CF20" s="81"/>
      <c r="CG20" s="81"/>
      <c r="CH20" s="81"/>
      <c r="CI20" s="81"/>
      <c r="CJ20" s="81"/>
      <c r="CK20" s="73">
        <v>463</v>
      </c>
      <c r="CL20" s="69"/>
      <c r="CM20" s="81"/>
      <c r="CN20" s="81"/>
      <c r="CO20" s="86">
        <v>50</v>
      </c>
      <c r="CP20" s="69"/>
      <c r="CQ20" s="81"/>
      <c r="CR20" s="81"/>
      <c r="CS20" s="81"/>
      <c r="CT20" s="81"/>
      <c r="CU20" s="81"/>
      <c r="CV20" s="81"/>
      <c r="CW20" s="73">
        <v>432</v>
      </c>
      <c r="CX20" s="69"/>
      <c r="CY20" s="81"/>
      <c r="CZ20" s="81"/>
      <c r="DA20" s="86">
        <v>50</v>
      </c>
      <c r="DB20" s="69"/>
      <c r="DC20" s="81"/>
      <c r="DD20" s="81"/>
      <c r="DE20" s="86">
        <v>50</v>
      </c>
      <c r="DF20" s="69"/>
      <c r="DG20" s="81"/>
      <c r="DH20" s="81"/>
      <c r="DI20" s="86">
        <v>150</v>
      </c>
      <c r="DJ20" s="69">
        <v>9</v>
      </c>
      <c r="DK20" s="81">
        <v>24</v>
      </c>
      <c r="DL20" s="81"/>
      <c r="DM20" s="73">
        <v>0</v>
      </c>
      <c r="DN20" s="69">
        <v>9</v>
      </c>
      <c r="DO20" s="81">
        <v>44</v>
      </c>
      <c r="DP20" s="81"/>
      <c r="DQ20" s="86">
        <f t="shared" si="18"/>
        <v>-4.320099833421409E-12</v>
      </c>
      <c r="DR20" s="69">
        <v>10</v>
      </c>
      <c r="DS20" s="81">
        <v>4</v>
      </c>
      <c r="DT20" s="81"/>
      <c r="DU20" s="86">
        <f t="shared" si="19"/>
        <v>5.229594535194337E-12</v>
      </c>
      <c r="DV20" s="69">
        <v>10</v>
      </c>
      <c r="DW20" s="81">
        <v>10</v>
      </c>
      <c r="DX20" s="81"/>
      <c r="DY20" s="86">
        <f t="shared" si="20"/>
        <v>-1.2505552149377763E-12</v>
      </c>
      <c r="DZ20" s="69">
        <v>10</v>
      </c>
      <c r="EA20" s="81">
        <v>14</v>
      </c>
      <c r="EB20" s="81"/>
      <c r="EC20" s="81">
        <v>10</v>
      </c>
      <c r="ED20" s="81">
        <v>20</v>
      </c>
      <c r="EE20" s="81">
        <v>26</v>
      </c>
      <c r="EF20" s="81"/>
      <c r="EG20" s="73">
        <f t="shared" si="21"/>
        <v>386.0000000000012</v>
      </c>
      <c r="EH20" s="69">
        <v>10</v>
      </c>
      <c r="EI20" s="81">
        <v>59</v>
      </c>
      <c r="EJ20" s="81"/>
      <c r="EK20" s="86">
        <f t="shared" si="22"/>
        <v>0</v>
      </c>
      <c r="EL20" s="69">
        <v>11</v>
      </c>
      <c r="EM20" s="81">
        <v>2</v>
      </c>
      <c r="EN20" s="81"/>
      <c r="EO20" s="81">
        <v>11</v>
      </c>
      <c r="EP20" s="81">
        <v>8</v>
      </c>
      <c r="EQ20" s="81">
        <v>29</v>
      </c>
      <c r="ER20" s="81"/>
      <c r="ES20" s="73">
        <f t="shared" si="23"/>
        <v>389.00000000000165</v>
      </c>
      <c r="ET20" s="69">
        <v>11</v>
      </c>
      <c r="EU20" s="81">
        <v>33</v>
      </c>
      <c r="EV20" s="81"/>
      <c r="EW20" s="86">
        <f t="shared" si="24"/>
        <v>2.9558577807620168E-12</v>
      </c>
      <c r="EX20" s="69">
        <v>11</v>
      </c>
      <c r="EY20" s="81">
        <v>43</v>
      </c>
      <c r="EZ20" s="81"/>
      <c r="FA20" s="86">
        <f t="shared" si="25"/>
        <v>-2.1600499167107046E-12</v>
      </c>
      <c r="FB20" s="69">
        <v>11</v>
      </c>
      <c r="FC20" s="81">
        <v>59</v>
      </c>
      <c r="FD20" s="81"/>
      <c r="FE20" s="86">
        <f t="shared" si="31"/>
        <v>-3.410605131648481E-12</v>
      </c>
      <c r="FF20" s="69">
        <v>12</v>
      </c>
      <c r="FG20" s="81">
        <v>3</v>
      </c>
      <c r="FH20" s="81"/>
      <c r="FI20" s="81">
        <v>12</v>
      </c>
      <c r="FJ20" s="81">
        <v>4</v>
      </c>
      <c r="FK20" s="81">
        <v>45</v>
      </c>
      <c r="FL20" s="81"/>
      <c r="FM20" s="73">
        <f t="shared" si="26"/>
        <v>105.00000000000682</v>
      </c>
      <c r="FN20" s="69">
        <v>12</v>
      </c>
      <c r="FO20" s="81">
        <v>25</v>
      </c>
      <c r="FP20" s="81"/>
      <c r="FQ20" s="86">
        <f t="shared" si="27"/>
        <v>-4.774847184307873E-12</v>
      </c>
      <c r="FR20" s="69">
        <v>12</v>
      </c>
      <c r="FS20" s="81">
        <v>29</v>
      </c>
      <c r="FT20" s="81"/>
      <c r="FU20" s="81">
        <v>12</v>
      </c>
      <c r="FV20" s="81">
        <v>34</v>
      </c>
      <c r="FW20" s="81">
        <v>50</v>
      </c>
      <c r="FX20" s="81"/>
      <c r="FY20" s="73">
        <f t="shared" si="28"/>
        <v>350.00000000000995</v>
      </c>
      <c r="FZ20" s="69">
        <v>12</v>
      </c>
      <c r="GA20" s="81">
        <v>46</v>
      </c>
      <c r="GB20" s="81"/>
      <c r="GC20" s="86">
        <f t="shared" si="36"/>
        <v>5.9117155615240335E-12</v>
      </c>
      <c r="GD20" s="69">
        <v>12</v>
      </c>
      <c r="GE20" s="81">
        <v>50</v>
      </c>
      <c r="GF20" s="81"/>
      <c r="GG20" s="81">
        <v>12</v>
      </c>
      <c r="GH20" s="81">
        <v>51</v>
      </c>
      <c r="GI20" s="81">
        <v>47</v>
      </c>
      <c r="GJ20" s="81"/>
      <c r="GK20" s="73">
        <f t="shared" si="30"/>
        <v>107.00000000000074</v>
      </c>
      <c r="GL20" s="69">
        <v>13</v>
      </c>
      <c r="GM20" s="81">
        <v>6</v>
      </c>
      <c r="GN20" s="81"/>
      <c r="GO20" s="86">
        <f t="shared" si="33"/>
        <v>-3.410605131648481E-12</v>
      </c>
      <c r="GP20" s="69">
        <v>13</v>
      </c>
      <c r="GQ20" s="81">
        <v>9</v>
      </c>
      <c r="GR20" s="81"/>
      <c r="GS20" s="81">
        <v>13</v>
      </c>
      <c r="GT20" s="81">
        <v>15</v>
      </c>
      <c r="GU20" s="81">
        <v>1</v>
      </c>
      <c r="GV20" s="81"/>
      <c r="GW20" s="73">
        <f t="shared" si="34"/>
        <v>360.9999999999957</v>
      </c>
      <c r="GX20" s="69">
        <v>13</v>
      </c>
      <c r="GY20" s="81">
        <v>34</v>
      </c>
      <c r="GZ20" s="81"/>
      <c r="HA20" s="86">
        <f t="shared" si="35"/>
        <v>-5.229594535194337E-12</v>
      </c>
      <c r="HB20" s="69">
        <v>13</v>
      </c>
      <c r="HC20" s="81">
        <v>54</v>
      </c>
      <c r="HD20" s="81"/>
      <c r="HE20" s="86">
        <f>(TIME(HB20,HC20,HD20)-TIME(GX20,GY20,GZ20))*86400-1200</f>
        <v>5.229594535194337E-12</v>
      </c>
      <c r="HF20" s="69">
        <v>14</v>
      </c>
      <c r="HG20" s="81">
        <v>7</v>
      </c>
      <c r="HH20" s="81"/>
      <c r="HI20" s="86">
        <v>0</v>
      </c>
    </row>
    <row r="21" spans="2:217" ht="26.25" thickBot="1">
      <c r="B21" s="145" t="s">
        <v>167</v>
      </c>
      <c r="C21" s="146"/>
      <c r="D21" s="147"/>
      <c r="E21" s="42" t="s">
        <v>112</v>
      </c>
      <c r="F21" s="42">
        <v>1</v>
      </c>
      <c r="G21" s="43" t="s">
        <v>127</v>
      </c>
      <c r="H21" s="51" t="s">
        <v>128</v>
      </c>
      <c r="I21" s="47" t="s">
        <v>152</v>
      </c>
      <c r="J21" s="74">
        <v>10</v>
      </c>
      <c r="K21" s="75">
        <v>48</v>
      </c>
      <c r="L21" s="75"/>
      <c r="M21" s="76">
        <v>0</v>
      </c>
      <c r="N21" s="74">
        <v>11</v>
      </c>
      <c r="O21" s="75">
        <v>6</v>
      </c>
      <c r="P21" s="75"/>
      <c r="Q21" s="76">
        <f t="shared" si="0"/>
        <v>-3.865352482534945E-12</v>
      </c>
      <c r="R21" s="74">
        <v>11</v>
      </c>
      <c r="S21" s="75">
        <v>26</v>
      </c>
      <c r="T21" s="75"/>
      <c r="U21" s="76">
        <f t="shared" si="1"/>
        <v>5.229594535194337E-12</v>
      </c>
      <c r="V21" s="74">
        <v>11</v>
      </c>
      <c r="W21" s="75">
        <v>44</v>
      </c>
      <c r="X21" s="75"/>
      <c r="Y21" s="76">
        <f t="shared" si="2"/>
        <v>-3.865352482534945E-12</v>
      </c>
      <c r="Z21" s="74">
        <v>11</v>
      </c>
      <c r="AA21" s="75">
        <v>47</v>
      </c>
      <c r="AB21" s="75"/>
      <c r="AC21" s="75">
        <v>11</v>
      </c>
      <c r="AD21" s="75">
        <v>51</v>
      </c>
      <c r="AE21" s="75">
        <v>16</v>
      </c>
      <c r="AF21" s="75"/>
      <c r="AG21" s="76">
        <f aca="true" t="shared" si="37" ref="AG21:AG26">(TIME(AC21,AD21,AE21)-TIME(Z21,AA21,AB21))*86400+AF21</f>
        <v>256.00000000000324</v>
      </c>
      <c r="AH21" s="74">
        <v>12</v>
      </c>
      <c r="AI21" s="75">
        <v>32</v>
      </c>
      <c r="AJ21" s="75"/>
      <c r="AK21" s="76">
        <f>(TIME(AH21,AI21,AJ21)-TIME(Z21,AA21,AB21))*86400-2700</f>
        <v>5.002220859751105E-12</v>
      </c>
      <c r="AL21" s="74">
        <v>12</v>
      </c>
      <c r="AM21" s="75">
        <v>35</v>
      </c>
      <c r="AN21" s="75"/>
      <c r="AO21" s="75">
        <v>12</v>
      </c>
      <c r="AP21" s="75">
        <v>39</v>
      </c>
      <c r="AQ21" s="75">
        <v>24</v>
      </c>
      <c r="AR21" s="75"/>
      <c r="AS21" s="76">
        <f>(TIME(AO21,AP21,AQ21)-TIME(AL21,AM21,AN21))*86400+AR21</f>
        <v>263.9999999999933</v>
      </c>
      <c r="AT21" s="74">
        <v>13</v>
      </c>
      <c r="AU21" s="75">
        <v>2</v>
      </c>
      <c r="AV21" s="75"/>
      <c r="AW21" s="76">
        <f>(TIME(AT21,AU21,AV21)-TIME(AL21,AM21,AN21))*86400-1620</f>
        <v>-5.6843418860808015E-12</v>
      </c>
      <c r="AX21" s="74">
        <v>13</v>
      </c>
      <c r="AY21" s="75">
        <v>9</v>
      </c>
      <c r="AZ21" s="75"/>
      <c r="BA21" s="75">
        <v>13</v>
      </c>
      <c r="BB21" s="75">
        <v>11</v>
      </c>
      <c r="BC21" s="75">
        <v>47</v>
      </c>
      <c r="BD21" s="75"/>
      <c r="BE21" s="76">
        <f>(TIME(BA21,BB21,BC21)-TIME(AX21,AY21,AZ21))*86400+BD21</f>
        <v>166.99999999999093</v>
      </c>
      <c r="BF21" s="74">
        <v>13</v>
      </c>
      <c r="BG21" s="75">
        <v>18</v>
      </c>
      <c r="BH21" s="75"/>
      <c r="BI21" s="76">
        <f>(TIME(BF21,BG21,BH21)-TIME(AX21,AY21,AZ21))*86400-540</f>
        <v>-1.9326762412674725E-12</v>
      </c>
      <c r="BJ21" s="74">
        <v>13</v>
      </c>
      <c r="BK21" s="75">
        <v>28</v>
      </c>
      <c r="BL21" s="75"/>
      <c r="BM21" s="76">
        <f>(TIME(BJ21,BK21,BL21)-TIME(BF21,BG21,BH21))*86400-600</f>
        <v>-2.1600499167107046E-12</v>
      </c>
      <c r="BN21" s="74">
        <v>13</v>
      </c>
      <c r="BO21" s="75">
        <v>38</v>
      </c>
      <c r="BP21" s="75"/>
      <c r="BQ21" s="76">
        <f>(TIME(BN21,BO21,BP21)-TIME(BJ21,BK21,BL21))*86400-600</f>
        <v>-2.1600499167107046E-12</v>
      </c>
      <c r="BR21" s="74">
        <v>13</v>
      </c>
      <c r="BS21" s="75">
        <v>41</v>
      </c>
      <c r="BT21" s="75"/>
      <c r="BU21" s="75">
        <v>13</v>
      </c>
      <c r="BV21" s="75">
        <v>43</v>
      </c>
      <c r="BW21" s="75">
        <v>14</v>
      </c>
      <c r="BX21" s="75"/>
      <c r="BY21" s="76">
        <f>(TIME(BU21,BV21,BW21)-TIME(BR21,BS21,BT21))*86400+BX21</f>
        <v>134.00000000000495</v>
      </c>
      <c r="BZ21" s="74">
        <v>13</v>
      </c>
      <c r="CA21" s="75">
        <v>59</v>
      </c>
      <c r="CB21" s="75"/>
      <c r="CC21" s="76">
        <f>(TIME(BZ21,CA21,CB21)-TIME(BR21,BS21,BT21))*86400-1080</f>
        <v>-3.865352482534945E-12</v>
      </c>
      <c r="CD21" s="74">
        <v>14</v>
      </c>
      <c r="CE21" s="75">
        <v>2</v>
      </c>
      <c r="CF21" s="75"/>
      <c r="CG21" s="75">
        <v>14</v>
      </c>
      <c r="CH21" s="75">
        <v>4</v>
      </c>
      <c r="CI21" s="75">
        <v>49</v>
      </c>
      <c r="CJ21" s="75"/>
      <c r="CK21" s="76">
        <f>(TIME(CG21,CH21,CI21)-TIME(CD21,CE21,CF21))*86400+CJ21</f>
        <v>168.99999999999443</v>
      </c>
      <c r="CL21" s="74">
        <v>14</v>
      </c>
      <c r="CM21" s="75">
        <v>20</v>
      </c>
      <c r="CN21" s="75"/>
      <c r="CO21" s="76">
        <f>(TIME(CL21,CM21,CN21)-TIME(CD21,CE21,CF21))*86400-1080</f>
        <v>-3.865352482534945E-12</v>
      </c>
      <c r="CP21" s="74">
        <v>14</v>
      </c>
      <c r="CQ21" s="75">
        <v>23</v>
      </c>
      <c r="CR21" s="75"/>
      <c r="CS21" s="75">
        <v>14</v>
      </c>
      <c r="CT21" s="75">
        <v>25</v>
      </c>
      <c r="CU21" s="75">
        <v>14</v>
      </c>
      <c r="CV21" s="75"/>
      <c r="CW21" s="76">
        <f>(TIME(CS21,CT21,CU21)-TIME(CP21,CQ21,CR21))*86400+CV21</f>
        <v>134.00000000000495</v>
      </c>
      <c r="CX21" s="74">
        <v>14</v>
      </c>
      <c r="CY21" s="75">
        <v>35</v>
      </c>
      <c r="CZ21" s="75"/>
      <c r="DA21" s="76">
        <f>(TIME(CX21,CY21,CZ21)-TIME(CP21,CQ21,CR21))*86400-720</f>
        <v>7.048583938740194E-12</v>
      </c>
      <c r="DB21" s="74">
        <v>15</v>
      </c>
      <c r="DC21" s="75">
        <v>20</v>
      </c>
      <c r="DD21" s="75"/>
      <c r="DE21" s="76">
        <f>(TIME(DB21,DC21,DD21)-TIME(CX21,CY21,CZ21))*86400-2700</f>
        <v>0</v>
      </c>
      <c r="DF21" s="74"/>
      <c r="DG21" s="75"/>
      <c r="DH21" s="75"/>
      <c r="DI21" s="76">
        <v>0</v>
      </c>
      <c r="DJ21" s="74">
        <v>9</v>
      </c>
      <c r="DK21" s="75">
        <v>10</v>
      </c>
      <c r="DL21" s="75"/>
      <c r="DM21" s="76">
        <v>0</v>
      </c>
      <c r="DN21" s="74">
        <v>9</v>
      </c>
      <c r="DO21" s="75">
        <v>30</v>
      </c>
      <c r="DP21" s="75"/>
      <c r="DQ21" s="76">
        <f t="shared" si="18"/>
        <v>0</v>
      </c>
      <c r="DR21" s="74">
        <v>9</v>
      </c>
      <c r="DS21" s="75">
        <v>50</v>
      </c>
      <c r="DT21" s="75"/>
      <c r="DU21" s="76">
        <f t="shared" si="19"/>
        <v>5.229594535194337E-12</v>
      </c>
      <c r="DV21" s="74">
        <v>9</v>
      </c>
      <c r="DW21" s="75">
        <v>56</v>
      </c>
      <c r="DX21" s="75"/>
      <c r="DY21" s="76">
        <f t="shared" si="20"/>
        <v>-1.2505552149377763E-12</v>
      </c>
      <c r="DZ21" s="74">
        <v>10</v>
      </c>
      <c r="EA21" s="75">
        <v>0</v>
      </c>
      <c r="EB21" s="75"/>
      <c r="EC21" s="75">
        <v>10</v>
      </c>
      <c r="ED21" s="75">
        <v>6</v>
      </c>
      <c r="EE21" s="75">
        <v>23</v>
      </c>
      <c r="EF21" s="103">
        <v>10</v>
      </c>
      <c r="EG21" s="76">
        <f t="shared" si="21"/>
        <v>392.9999999999959</v>
      </c>
      <c r="EH21" s="74">
        <v>10</v>
      </c>
      <c r="EI21" s="75">
        <v>45</v>
      </c>
      <c r="EJ21" s="75"/>
      <c r="EK21" s="76">
        <f t="shared" si="22"/>
        <v>0</v>
      </c>
      <c r="EL21" s="74"/>
      <c r="EM21" s="75"/>
      <c r="EN21" s="75"/>
      <c r="EO21" s="75"/>
      <c r="EP21" s="75"/>
      <c r="EQ21" s="75"/>
      <c r="ER21" s="75"/>
      <c r="ES21" s="76"/>
      <c r="ET21" s="74"/>
      <c r="EU21" s="75"/>
      <c r="EV21" s="75"/>
      <c r="EW21" s="76"/>
      <c r="EX21" s="74"/>
      <c r="EY21" s="75"/>
      <c r="EZ21" s="75"/>
      <c r="FA21" s="76"/>
      <c r="FB21" s="74"/>
      <c r="FC21" s="75"/>
      <c r="FD21" s="75"/>
      <c r="FE21" s="76"/>
      <c r="FF21" s="74"/>
      <c r="FG21" s="75"/>
      <c r="FH21" s="75"/>
      <c r="FI21" s="75"/>
      <c r="FJ21" s="75"/>
      <c r="FK21" s="75"/>
      <c r="FL21" s="75"/>
      <c r="FM21" s="76"/>
      <c r="FN21" s="74"/>
      <c r="FO21" s="75"/>
      <c r="FP21" s="75"/>
      <c r="FQ21" s="76"/>
      <c r="FR21" s="74"/>
      <c r="FS21" s="75"/>
      <c r="FT21" s="75"/>
      <c r="FU21" s="75"/>
      <c r="FV21" s="75"/>
      <c r="FW21" s="75"/>
      <c r="FX21" s="75"/>
      <c r="FY21" s="76"/>
      <c r="FZ21" s="74"/>
      <c r="GA21" s="75"/>
      <c r="GB21" s="75"/>
      <c r="GC21" s="76"/>
      <c r="GD21" s="74"/>
      <c r="GE21" s="75"/>
      <c r="GF21" s="75"/>
      <c r="GG21" s="75"/>
      <c r="GH21" s="75"/>
      <c r="GI21" s="75"/>
      <c r="GJ21" s="75"/>
      <c r="GK21" s="76"/>
      <c r="GL21" s="74"/>
      <c r="GM21" s="75"/>
      <c r="GN21" s="75"/>
      <c r="GO21" s="76"/>
      <c r="GP21" s="74"/>
      <c r="GQ21" s="75"/>
      <c r="GR21" s="75"/>
      <c r="GS21" s="75"/>
      <c r="GT21" s="75"/>
      <c r="GU21" s="75"/>
      <c r="GV21" s="75"/>
      <c r="GW21" s="76"/>
      <c r="GX21" s="74"/>
      <c r="GY21" s="75"/>
      <c r="GZ21" s="75"/>
      <c r="HA21" s="76"/>
      <c r="HB21" s="74"/>
      <c r="HC21" s="75"/>
      <c r="HD21" s="75"/>
      <c r="HE21" s="76"/>
      <c r="HF21" s="74"/>
      <c r="HG21" s="75"/>
      <c r="HH21" s="75"/>
      <c r="HI21" s="76"/>
    </row>
    <row r="22" spans="2:217" ht="25.5">
      <c r="B22" s="137">
        <v>1</v>
      </c>
      <c r="C22" s="133">
        <f>SUM(M22,Q22,U22,Y22,AG22,AK22,AS22,AW22,BE22,BI22,BM22,BQ22,BY22,CC22,CK22,CO22,CW22,DA22,DE22,DI22)+SUM(DM22,DQ22,DU22,DY22,EG22,EK22,ES22,EW22,FA22,FE22,FM22,FQ22,FY22,GC22,GK22,GO22,GW22,HA22,HE22,HI22)</f>
        <v>2973.0000000000264</v>
      </c>
      <c r="D22" s="119">
        <v>50</v>
      </c>
      <c r="E22" s="120" t="s">
        <v>103</v>
      </c>
      <c r="F22" s="120">
        <v>9</v>
      </c>
      <c r="G22" s="121" t="s">
        <v>129</v>
      </c>
      <c r="H22" s="122" t="s">
        <v>130</v>
      </c>
      <c r="I22" s="123" t="s">
        <v>147</v>
      </c>
      <c r="J22" s="124">
        <v>10</v>
      </c>
      <c r="K22" s="125">
        <v>52</v>
      </c>
      <c r="L22" s="125"/>
      <c r="M22" s="126">
        <v>0</v>
      </c>
      <c r="N22" s="124">
        <v>11</v>
      </c>
      <c r="O22" s="125">
        <v>10</v>
      </c>
      <c r="P22" s="125"/>
      <c r="Q22" s="126">
        <f t="shared" si="0"/>
        <v>-3.865352482534945E-12</v>
      </c>
      <c r="R22" s="124">
        <v>11</v>
      </c>
      <c r="S22" s="125">
        <v>30</v>
      </c>
      <c r="T22" s="125"/>
      <c r="U22" s="126">
        <f t="shared" si="1"/>
        <v>5.229594535194337E-12</v>
      </c>
      <c r="V22" s="124">
        <v>11</v>
      </c>
      <c r="W22" s="125">
        <v>48</v>
      </c>
      <c r="X22" s="125"/>
      <c r="Y22" s="126">
        <f t="shared" si="2"/>
        <v>0</v>
      </c>
      <c r="Z22" s="124">
        <v>11</v>
      </c>
      <c r="AA22" s="125">
        <v>51</v>
      </c>
      <c r="AB22" s="125"/>
      <c r="AC22" s="125">
        <v>11</v>
      </c>
      <c r="AD22" s="125">
        <v>55</v>
      </c>
      <c r="AE22" s="125">
        <v>28</v>
      </c>
      <c r="AF22" s="125"/>
      <c r="AG22" s="126">
        <f t="shared" si="37"/>
        <v>268.0000000000051</v>
      </c>
      <c r="AH22" s="124">
        <v>12</v>
      </c>
      <c r="AI22" s="125">
        <v>36</v>
      </c>
      <c r="AJ22" s="125"/>
      <c r="AK22" s="126">
        <f>(TIME(AH22,AI22,AJ22)-TIME(Z22,AA22,AB22))*86400-2700</f>
        <v>5.002220859751105E-12</v>
      </c>
      <c r="AL22" s="124">
        <v>12</v>
      </c>
      <c r="AM22" s="125">
        <v>39</v>
      </c>
      <c r="AN22" s="125"/>
      <c r="AO22" s="125">
        <v>12</v>
      </c>
      <c r="AP22" s="125">
        <v>43</v>
      </c>
      <c r="AQ22" s="125">
        <v>38</v>
      </c>
      <c r="AR22" s="125"/>
      <c r="AS22" s="126">
        <f>(TIME(AO22,AP22,AQ22)-TIME(AL22,AM22,AN22))*86400+AR22</f>
        <v>277.9999999999987</v>
      </c>
      <c r="AT22" s="124">
        <v>13</v>
      </c>
      <c r="AU22" s="125">
        <v>6</v>
      </c>
      <c r="AV22" s="125"/>
      <c r="AW22" s="126">
        <f>(TIME(AT22,AU22,AV22)-TIME(AL22,AM22,AN22))*86400-1620</f>
        <v>-5.6843418860808015E-12</v>
      </c>
      <c r="AX22" s="124">
        <v>13</v>
      </c>
      <c r="AY22" s="125">
        <v>13</v>
      </c>
      <c r="AZ22" s="125"/>
      <c r="BA22" s="125">
        <v>13</v>
      </c>
      <c r="BB22" s="125">
        <v>15</v>
      </c>
      <c r="BC22" s="125">
        <v>51</v>
      </c>
      <c r="BD22" s="125"/>
      <c r="BE22" s="126">
        <f>(TIME(BA22,BB22,BC22)-TIME(AX22,AY22,AZ22))*86400+BD22</f>
        <v>170.99999999999795</v>
      </c>
      <c r="BF22" s="124">
        <v>13</v>
      </c>
      <c r="BG22" s="125">
        <v>22</v>
      </c>
      <c r="BH22" s="125"/>
      <c r="BI22" s="126">
        <f>(TIME(BF22,BG22,BH22)-TIME(AX22,AY22,AZ22))*86400-540</f>
        <v>-1.9326762412674725E-12</v>
      </c>
      <c r="BJ22" s="124">
        <v>13</v>
      </c>
      <c r="BK22" s="125">
        <v>32</v>
      </c>
      <c r="BL22" s="125"/>
      <c r="BM22" s="126">
        <f>(TIME(BJ22,BK22,BL22)-TIME(BF22,BG22,BH22))*86400-600</f>
        <v>-2.1600499167107046E-12</v>
      </c>
      <c r="BN22" s="124">
        <v>13</v>
      </c>
      <c r="BO22" s="125">
        <v>42</v>
      </c>
      <c r="BP22" s="125"/>
      <c r="BQ22" s="126">
        <f>(TIME(BN22,BO22,BP22)-TIME(BJ22,BK22,BL22))*86400-600</f>
        <v>-2.1600499167107046E-12</v>
      </c>
      <c r="BR22" s="124">
        <v>13</v>
      </c>
      <c r="BS22" s="125">
        <v>45</v>
      </c>
      <c r="BT22" s="125"/>
      <c r="BU22" s="125">
        <v>13</v>
      </c>
      <c r="BV22" s="125">
        <v>47</v>
      </c>
      <c r="BW22" s="125">
        <v>15</v>
      </c>
      <c r="BX22" s="125"/>
      <c r="BY22" s="126">
        <f>(TIME(BU22,BV22,BW22)-TIME(BR22,BS22,BT22))*86400+BX22</f>
        <v>135.00000000000193</v>
      </c>
      <c r="BZ22" s="124">
        <v>14</v>
      </c>
      <c r="CA22" s="125">
        <v>3</v>
      </c>
      <c r="CB22" s="125"/>
      <c r="CC22" s="126">
        <f>(TIME(BZ22,CA22,CB22)-TIME(BR22,BS22,BT22))*86400-1080</f>
        <v>5.6843418860808015E-12</v>
      </c>
      <c r="CD22" s="124">
        <v>14</v>
      </c>
      <c r="CE22" s="125">
        <v>6</v>
      </c>
      <c r="CF22" s="125"/>
      <c r="CG22" s="125">
        <v>14</v>
      </c>
      <c r="CH22" s="125">
        <v>8</v>
      </c>
      <c r="CI22" s="125">
        <v>56</v>
      </c>
      <c r="CJ22" s="125"/>
      <c r="CK22" s="126">
        <f>(TIME(CG22,CH22,CI22)-TIME(CD22,CE22,CF22))*86400+CJ22</f>
        <v>176.00000000000193</v>
      </c>
      <c r="CL22" s="124">
        <v>14</v>
      </c>
      <c r="CM22" s="125">
        <v>24</v>
      </c>
      <c r="CN22" s="125"/>
      <c r="CO22" s="126">
        <f>(TIME(CL22,CM22,CN22)-TIME(CD22,CE22,CF22))*86400-1080</f>
        <v>-3.865352482534945E-12</v>
      </c>
      <c r="CP22" s="124">
        <v>14</v>
      </c>
      <c r="CQ22" s="125">
        <v>27</v>
      </c>
      <c r="CR22" s="125"/>
      <c r="CS22" s="125">
        <v>14</v>
      </c>
      <c r="CT22" s="125">
        <v>29</v>
      </c>
      <c r="CU22" s="125">
        <v>18</v>
      </c>
      <c r="CV22" s="125"/>
      <c r="CW22" s="126">
        <f>(TIME(CS22,CT22,CU22)-TIME(CP22,CQ22,CR22))*86400+CV22</f>
        <v>138.0000000000024</v>
      </c>
      <c r="CX22" s="124">
        <v>14</v>
      </c>
      <c r="CY22" s="125">
        <v>39</v>
      </c>
      <c r="CZ22" s="125"/>
      <c r="DA22" s="126">
        <f>(TIME(CX22,CY22,CZ22)-TIME(CP22,CQ22,CR22))*86400-720</f>
        <v>7.048583938740194E-12</v>
      </c>
      <c r="DB22" s="124">
        <v>15</v>
      </c>
      <c r="DC22" s="125">
        <v>24</v>
      </c>
      <c r="DD22" s="125"/>
      <c r="DE22" s="126">
        <f>(TIME(DB22,DC22,DD22)-TIME(CX22,CY22,CZ22))*86400-2700</f>
        <v>0</v>
      </c>
      <c r="DF22" s="124"/>
      <c r="DG22" s="125"/>
      <c r="DH22" s="125"/>
      <c r="DI22" s="126">
        <v>0</v>
      </c>
      <c r="DJ22" s="124">
        <v>9</v>
      </c>
      <c r="DK22" s="125">
        <v>14</v>
      </c>
      <c r="DL22" s="125"/>
      <c r="DM22" s="126">
        <v>0</v>
      </c>
      <c r="DN22" s="124">
        <v>9</v>
      </c>
      <c r="DO22" s="125">
        <v>34</v>
      </c>
      <c r="DP22" s="125"/>
      <c r="DQ22" s="126">
        <f t="shared" si="18"/>
        <v>0</v>
      </c>
      <c r="DR22" s="124">
        <v>9</v>
      </c>
      <c r="DS22" s="125">
        <v>54</v>
      </c>
      <c r="DT22" s="125"/>
      <c r="DU22" s="126">
        <f t="shared" si="19"/>
        <v>5.229594535194337E-12</v>
      </c>
      <c r="DV22" s="124">
        <v>10</v>
      </c>
      <c r="DW22" s="125">
        <v>0</v>
      </c>
      <c r="DX22" s="125"/>
      <c r="DY22" s="126">
        <f t="shared" si="20"/>
        <v>-1.2505552149377763E-12</v>
      </c>
      <c r="DZ22" s="124">
        <v>10</v>
      </c>
      <c r="EA22" s="125">
        <v>4</v>
      </c>
      <c r="EB22" s="125"/>
      <c r="EC22" s="125">
        <v>10</v>
      </c>
      <c r="ED22" s="125">
        <v>10</v>
      </c>
      <c r="EE22" s="125">
        <v>48</v>
      </c>
      <c r="EF22" s="125"/>
      <c r="EG22" s="126">
        <f t="shared" si="21"/>
        <v>407.99999999999665</v>
      </c>
      <c r="EH22" s="124">
        <v>10</v>
      </c>
      <c r="EI22" s="125">
        <v>49</v>
      </c>
      <c r="EJ22" s="125"/>
      <c r="EK22" s="126">
        <f t="shared" si="22"/>
        <v>0</v>
      </c>
      <c r="EL22" s="124">
        <v>10</v>
      </c>
      <c r="EM22" s="125">
        <v>52</v>
      </c>
      <c r="EN22" s="125"/>
      <c r="EO22" s="125">
        <v>10</v>
      </c>
      <c r="EP22" s="125">
        <v>58</v>
      </c>
      <c r="EQ22" s="125">
        <v>54</v>
      </c>
      <c r="ER22" s="125"/>
      <c r="ES22" s="126">
        <f>(TIME(EO22,EP22,EQ22)-TIME(EL22,EM22,EN22))*86400+ER22</f>
        <v>414.0000000000024</v>
      </c>
      <c r="ET22" s="124">
        <v>11</v>
      </c>
      <c r="EU22" s="125">
        <v>23</v>
      </c>
      <c r="EV22" s="125"/>
      <c r="EW22" s="126">
        <f>(TIME(ET22,EU22,EV22)-TIME(EL22,EM22,EN22))*86400-1860</f>
        <v>-1.8189894035458565E-12</v>
      </c>
      <c r="EX22" s="124">
        <v>11</v>
      </c>
      <c r="EY22" s="125">
        <v>33</v>
      </c>
      <c r="EZ22" s="125"/>
      <c r="FA22" s="126">
        <f>(TIME(EX22,EY22,EZ22)-TIME(ET22,EU22,EV22))*86400-600</f>
        <v>2.6147972675971687E-12</v>
      </c>
      <c r="FB22" s="124">
        <v>11</v>
      </c>
      <c r="FC22" s="125">
        <v>49</v>
      </c>
      <c r="FD22" s="125"/>
      <c r="FE22" s="126">
        <f>(TIME(FB22,FC22,FD22)-TIME(EX22,EY22,EZ22))*86400-960</f>
        <v>-3.410605131648481E-12</v>
      </c>
      <c r="FF22" s="124">
        <v>11</v>
      </c>
      <c r="FG22" s="125">
        <v>53</v>
      </c>
      <c r="FH22" s="125"/>
      <c r="FI22" s="125">
        <v>11</v>
      </c>
      <c r="FJ22" s="125">
        <v>54</v>
      </c>
      <c r="FK22" s="125">
        <v>50</v>
      </c>
      <c r="FL22" s="125"/>
      <c r="FM22" s="126">
        <f>(TIME(FI22,FJ22,FK22)-TIME(FF22,FG22,FH22))*86400+FL22</f>
        <v>110.000000000006</v>
      </c>
      <c r="FN22" s="124">
        <v>12</v>
      </c>
      <c r="FO22" s="125">
        <v>15</v>
      </c>
      <c r="FP22" s="125"/>
      <c r="FQ22" s="126">
        <f>(TIME(FN22,FO22,FP22)-TIME(FF22,FG22,FH22))*86400-1320</f>
        <v>0</v>
      </c>
      <c r="FR22" s="124">
        <v>12</v>
      </c>
      <c r="FS22" s="125">
        <v>19</v>
      </c>
      <c r="FT22" s="125"/>
      <c r="FU22" s="125">
        <v>12</v>
      </c>
      <c r="FV22" s="125">
        <v>25</v>
      </c>
      <c r="FW22" s="125">
        <v>17</v>
      </c>
      <c r="FX22" s="125"/>
      <c r="FY22" s="126">
        <f>(TIME(FU22,FV22,FW22)-TIME(FR22,FS22,FT22))*86400+FX22</f>
        <v>377.00000000000455</v>
      </c>
      <c r="FZ22" s="124">
        <v>12</v>
      </c>
      <c r="GA22" s="125">
        <v>36</v>
      </c>
      <c r="GB22" s="125"/>
      <c r="GC22" s="126">
        <f>(TIME(FZ22,GA22,GB22)-TIME(FR22,FS22,FT22))*86400-1020</f>
        <v>5.9117155615240335E-12</v>
      </c>
      <c r="GD22" s="124">
        <v>12</v>
      </c>
      <c r="GE22" s="125">
        <v>38</v>
      </c>
      <c r="GF22" s="125"/>
      <c r="GG22" s="125">
        <v>12</v>
      </c>
      <c r="GH22" s="125">
        <v>39</v>
      </c>
      <c r="GI22" s="125">
        <v>51</v>
      </c>
      <c r="GJ22" s="125"/>
      <c r="GK22" s="126">
        <f>(TIME(GG22,GH22,GI22)-TIME(GD22,GE22,GF22))*86400+GJ22</f>
        <v>110.99999999999817</v>
      </c>
      <c r="GL22" s="124">
        <v>12</v>
      </c>
      <c r="GM22" s="125">
        <v>54</v>
      </c>
      <c r="GN22" s="125"/>
      <c r="GO22" s="126">
        <f>(TIME(GL22,GM22,GN22)-TIME(GD22,GE22,GF22))*86400-960</f>
        <v>-3.410605131648481E-12</v>
      </c>
      <c r="GP22" s="124">
        <v>12</v>
      </c>
      <c r="GQ22" s="125">
        <v>57</v>
      </c>
      <c r="GR22" s="125"/>
      <c r="GS22" s="125">
        <v>13</v>
      </c>
      <c r="GT22" s="125">
        <v>3</v>
      </c>
      <c r="GU22" s="125">
        <v>27</v>
      </c>
      <c r="GV22" s="125"/>
      <c r="GW22" s="126">
        <f>(TIME(GS22,GT22,GU22)-TIME(GP22,GQ22,GR22))*86400+GV22</f>
        <v>387.00000000000296</v>
      </c>
      <c r="GX22" s="124">
        <v>13</v>
      </c>
      <c r="GY22" s="125">
        <v>22</v>
      </c>
      <c r="GZ22" s="125"/>
      <c r="HA22" s="126">
        <f>(TIME(GX22,GY22,GZ22)-TIME(GP22,GQ22,GR22))*86400-1500</f>
        <v>4.320099833421409E-12</v>
      </c>
      <c r="HB22" s="124">
        <v>13</v>
      </c>
      <c r="HC22" s="125">
        <v>42</v>
      </c>
      <c r="HD22" s="125"/>
      <c r="HE22" s="126">
        <f>(TIME(HB22,HC22,HD22)-TIME(GX22,GY22,GZ22))*86400-1200</f>
        <v>-4.320099833421409E-12</v>
      </c>
      <c r="HF22" s="124">
        <v>13</v>
      </c>
      <c r="HG22" s="125">
        <v>58</v>
      </c>
      <c r="HH22" s="125"/>
      <c r="HI22" s="126">
        <v>0</v>
      </c>
    </row>
    <row r="23" spans="1:217" s="5" customFormat="1" ht="25.5">
      <c r="A23" s="90"/>
      <c r="B23" s="138">
        <v>2</v>
      </c>
      <c r="C23" s="134">
        <f>SUM(M23,Q23,U23,Y23,AG23,AK23,AS23,AW23,BE23,BI23,BM23,BQ23,BY23,CC23,CK23,CO23,CW23,DA23,DE23,DI23)+SUM(DM23,DQ23,DU23,DY23,EG23,EK23,ES23,EW23,FA23,FE23,FM23,FQ23,FY23,GC23,GK23,GO23,GW23,HA23,HE23,HI23)</f>
        <v>5183.999999999985</v>
      </c>
      <c r="D23" s="82">
        <v>34</v>
      </c>
      <c r="E23" s="57" t="s">
        <v>103</v>
      </c>
      <c r="F23" s="57">
        <v>32</v>
      </c>
      <c r="G23" s="83" t="s">
        <v>136</v>
      </c>
      <c r="H23" s="84" t="s">
        <v>121</v>
      </c>
      <c r="I23" s="85"/>
      <c r="J23" s="69">
        <v>10</v>
      </c>
      <c r="K23" s="81">
        <v>54</v>
      </c>
      <c r="L23" s="81"/>
      <c r="M23" s="73">
        <v>0</v>
      </c>
      <c r="N23" s="69">
        <v>11</v>
      </c>
      <c r="O23" s="81">
        <v>12</v>
      </c>
      <c r="P23" s="81"/>
      <c r="Q23" s="86">
        <f t="shared" si="0"/>
        <v>-3.865352482534945E-12</v>
      </c>
      <c r="R23" s="69">
        <v>11</v>
      </c>
      <c r="S23" s="81">
        <v>32</v>
      </c>
      <c r="T23" s="81"/>
      <c r="U23" s="86">
        <f t="shared" si="1"/>
        <v>5.229594535194337E-12</v>
      </c>
      <c r="V23" s="69">
        <v>11</v>
      </c>
      <c r="W23" s="81">
        <v>50</v>
      </c>
      <c r="X23" s="81"/>
      <c r="Y23" s="86">
        <f t="shared" si="2"/>
        <v>0</v>
      </c>
      <c r="Z23" s="69">
        <v>11</v>
      </c>
      <c r="AA23" s="81">
        <v>53</v>
      </c>
      <c r="AB23" s="81"/>
      <c r="AC23" s="81">
        <v>11</v>
      </c>
      <c r="AD23" s="81">
        <v>57</v>
      </c>
      <c r="AE23" s="81">
        <v>51</v>
      </c>
      <c r="AF23" s="81"/>
      <c r="AG23" s="73">
        <f t="shared" si="37"/>
        <v>291.0000000000071</v>
      </c>
      <c r="AH23" s="69">
        <v>12</v>
      </c>
      <c r="AI23" s="81">
        <v>38</v>
      </c>
      <c r="AJ23" s="81"/>
      <c r="AK23" s="86">
        <v>50</v>
      </c>
      <c r="AL23" s="69"/>
      <c r="AM23" s="81"/>
      <c r="AN23" s="81"/>
      <c r="AO23" s="81"/>
      <c r="AP23" s="81"/>
      <c r="AQ23" s="81"/>
      <c r="AR23" s="81"/>
      <c r="AS23" s="73">
        <v>578</v>
      </c>
      <c r="AT23" s="69"/>
      <c r="AU23" s="81"/>
      <c r="AV23" s="81"/>
      <c r="AW23" s="86">
        <v>50</v>
      </c>
      <c r="AX23" s="69"/>
      <c r="AY23" s="81"/>
      <c r="AZ23" s="81"/>
      <c r="BA23" s="81"/>
      <c r="BB23" s="81"/>
      <c r="BC23" s="81"/>
      <c r="BD23" s="81"/>
      <c r="BE23" s="73">
        <v>471</v>
      </c>
      <c r="BF23" s="69"/>
      <c r="BG23" s="81"/>
      <c r="BH23" s="81"/>
      <c r="BI23" s="86">
        <v>50</v>
      </c>
      <c r="BJ23" s="69"/>
      <c r="BK23" s="81"/>
      <c r="BL23" s="81"/>
      <c r="BM23" s="86">
        <v>50</v>
      </c>
      <c r="BN23" s="69"/>
      <c r="BO23" s="81"/>
      <c r="BP23" s="81"/>
      <c r="BQ23" s="86">
        <v>50</v>
      </c>
      <c r="BR23" s="69"/>
      <c r="BS23" s="81"/>
      <c r="BT23" s="81"/>
      <c r="BU23" s="81"/>
      <c r="BV23" s="81"/>
      <c r="BW23" s="81"/>
      <c r="BX23" s="81"/>
      <c r="BY23" s="73">
        <v>435</v>
      </c>
      <c r="BZ23" s="69"/>
      <c r="CA23" s="81"/>
      <c r="CB23" s="81"/>
      <c r="CC23" s="86">
        <v>50</v>
      </c>
      <c r="CD23" s="69"/>
      <c r="CE23" s="81"/>
      <c r="CF23" s="81"/>
      <c r="CG23" s="81"/>
      <c r="CH23" s="81"/>
      <c r="CI23" s="81"/>
      <c r="CJ23" s="81"/>
      <c r="CK23" s="73">
        <v>476</v>
      </c>
      <c r="CL23" s="69"/>
      <c r="CM23" s="81"/>
      <c r="CN23" s="81"/>
      <c r="CO23" s="86">
        <v>50</v>
      </c>
      <c r="CP23" s="69"/>
      <c r="CQ23" s="81"/>
      <c r="CR23" s="81"/>
      <c r="CS23" s="81"/>
      <c r="CT23" s="81"/>
      <c r="CU23" s="81"/>
      <c r="CV23" s="81"/>
      <c r="CW23" s="73">
        <v>438</v>
      </c>
      <c r="CX23" s="69"/>
      <c r="CY23" s="81"/>
      <c r="CZ23" s="81"/>
      <c r="DA23" s="86">
        <v>50</v>
      </c>
      <c r="DB23" s="69"/>
      <c r="DC23" s="81"/>
      <c r="DD23" s="81"/>
      <c r="DE23" s="86">
        <v>50</v>
      </c>
      <c r="DF23" s="69"/>
      <c r="DG23" s="81"/>
      <c r="DH23" s="81"/>
      <c r="DI23" s="86">
        <v>150</v>
      </c>
      <c r="DJ23" s="69">
        <v>9</v>
      </c>
      <c r="DK23" s="81">
        <v>28</v>
      </c>
      <c r="DL23" s="81"/>
      <c r="DM23" s="73">
        <v>0</v>
      </c>
      <c r="DN23" s="69">
        <v>9</v>
      </c>
      <c r="DO23" s="81">
        <v>48</v>
      </c>
      <c r="DP23" s="81"/>
      <c r="DQ23" s="86">
        <f t="shared" si="18"/>
        <v>5.229594535194337E-12</v>
      </c>
      <c r="DR23" s="69">
        <v>10</v>
      </c>
      <c r="DS23" s="81">
        <v>8</v>
      </c>
      <c r="DT23" s="81"/>
      <c r="DU23" s="86">
        <f t="shared" si="19"/>
        <v>-4.320099833421409E-12</v>
      </c>
      <c r="DV23" s="69">
        <v>10</v>
      </c>
      <c r="DW23" s="81">
        <v>14</v>
      </c>
      <c r="DX23" s="81"/>
      <c r="DY23" s="86">
        <f t="shared" si="20"/>
        <v>-1.2505552149377763E-12</v>
      </c>
      <c r="DZ23" s="69">
        <v>10</v>
      </c>
      <c r="EA23" s="81">
        <v>18</v>
      </c>
      <c r="EB23" s="81"/>
      <c r="EC23" s="81">
        <v>10</v>
      </c>
      <c r="ED23" s="81">
        <v>25</v>
      </c>
      <c r="EE23" s="81">
        <v>12</v>
      </c>
      <c r="EF23" s="81"/>
      <c r="EG23" s="73">
        <f t="shared" si="21"/>
        <v>431.99999999999557</v>
      </c>
      <c r="EH23" s="69">
        <v>11</v>
      </c>
      <c r="EI23" s="81">
        <v>3</v>
      </c>
      <c r="EJ23" s="81"/>
      <c r="EK23" s="86">
        <f t="shared" si="22"/>
        <v>0</v>
      </c>
      <c r="EL23" s="69">
        <v>11</v>
      </c>
      <c r="EM23" s="81">
        <v>6</v>
      </c>
      <c r="EN23" s="81"/>
      <c r="EO23" s="81">
        <v>11</v>
      </c>
      <c r="EP23" s="81">
        <v>13</v>
      </c>
      <c r="EQ23" s="81">
        <v>11</v>
      </c>
      <c r="ER23" s="81"/>
      <c r="ES23" s="73">
        <f>(TIME(EO23,EP23,EQ23)-TIME(EL23,EM23,EN23))*86400+ER23</f>
        <v>431.0000000000034</v>
      </c>
      <c r="ET23" s="69">
        <v>11</v>
      </c>
      <c r="EU23" s="81">
        <v>37</v>
      </c>
      <c r="EV23" s="81"/>
      <c r="EW23" s="86">
        <f>(TIME(ET23,EU23,EV23)-TIME(EL23,EM23,EN23))*86400-1860</f>
        <v>2.9558577807620168E-12</v>
      </c>
      <c r="EX23" s="69">
        <v>11</v>
      </c>
      <c r="EY23" s="81">
        <v>47</v>
      </c>
      <c r="EZ23" s="81"/>
      <c r="FA23" s="86">
        <f>(TIME(EX23,EY23,EZ23)-TIME(ET23,EU23,EV23))*86400-600</f>
        <v>-2.1600499167107046E-12</v>
      </c>
      <c r="FB23" s="69">
        <v>12</v>
      </c>
      <c r="FC23" s="81">
        <v>3</v>
      </c>
      <c r="FD23" s="81"/>
      <c r="FE23" s="86">
        <f>(TIME(FB23,FC23,FD23)-TIME(EX23,EY23,EZ23))*86400-960</f>
        <v>1.3642420526593924E-12</v>
      </c>
      <c r="FF23" s="69">
        <v>12</v>
      </c>
      <c r="FG23" s="81">
        <v>5</v>
      </c>
      <c r="FH23" s="81"/>
      <c r="FI23" s="81">
        <v>12</v>
      </c>
      <c r="FJ23" s="81">
        <v>6</v>
      </c>
      <c r="FK23" s="81">
        <v>56</v>
      </c>
      <c r="FL23" s="81"/>
      <c r="FM23" s="73">
        <f>(TIME(FI23,FJ23,FK23)-TIME(FF23,FG23,FH23))*86400+FL23</f>
        <v>116.00000000000215</v>
      </c>
      <c r="FN23" s="69">
        <v>12</v>
      </c>
      <c r="FO23" s="81">
        <v>27</v>
      </c>
      <c r="FP23" s="81"/>
      <c r="FQ23" s="86">
        <f>(TIME(FN23,FO23,FP23)-TIME(FF23,FG23,FH23))*86400-1320</f>
        <v>-4.774847184307873E-12</v>
      </c>
      <c r="FR23" s="69">
        <v>12</v>
      </c>
      <c r="FS23" s="81">
        <v>31</v>
      </c>
      <c r="FT23" s="81"/>
      <c r="FU23" s="81">
        <v>12</v>
      </c>
      <c r="FV23" s="81">
        <v>37</v>
      </c>
      <c r="FW23" s="81">
        <v>33</v>
      </c>
      <c r="FX23" s="81"/>
      <c r="FY23" s="73">
        <f>(TIME(FU23,FV23,FW23)-TIME(FR23,FS23,FT23))*86400+FX23</f>
        <v>392.9999999999943</v>
      </c>
      <c r="FZ23" s="69">
        <v>12</v>
      </c>
      <c r="GA23" s="81">
        <v>48</v>
      </c>
      <c r="GB23" s="81"/>
      <c r="GC23" s="86">
        <f>(TIME(FZ23,GA23,GB23)-TIME(FR23,FS23,FT23))*86400-1020</f>
        <v>-3.637978807091713E-12</v>
      </c>
      <c r="GD23" s="69">
        <v>12</v>
      </c>
      <c r="GE23" s="81">
        <v>52</v>
      </c>
      <c r="GF23" s="81"/>
      <c r="GG23" s="81">
        <v>12</v>
      </c>
      <c r="GH23" s="81">
        <v>53</v>
      </c>
      <c r="GI23" s="81">
        <v>55</v>
      </c>
      <c r="GJ23" s="81"/>
      <c r="GK23" s="73">
        <f>(TIME(GG23,GH23,GI23)-TIME(GD23,GE23,GF23))*86400+GJ23</f>
        <v>114.9999999999956</v>
      </c>
      <c r="GL23" s="69">
        <v>13</v>
      </c>
      <c r="GM23" s="81">
        <v>8</v>
      </c>
      <c r="GN23" s="81"/>
      <c r="GO23" s="86">
        <f>(TIME(GL23,GM23,GN23)-TIME(GD23,GE23,GF23))*86400-960</f>
        <v>-3.410605131648481E-12</v>
      </c>
      <c r="GP23" s="69">
        <v>13</v>
      </c>
      <c r="GQ23" s="81">
        <v>11</v>
      </c>
      <c r="GR23" s="81"/>
      <c r="GS23" s="81">
        <v>13</v>
      </c>
      <c r="GT23" s="81">
        <v>17</v>
      </c>
      <c r="GU23" s="81">
        <v>48</v>
      </c>
      <c r="GV23" s="81"/>
      <c r="GW23" s="73">
        <f>(TIME(GS23,GT23,GU23)-TIME(GP23,GQ23,GR23))*86400+GV23</f>
        <v>407.99999999999665</v>
      </c>
      <c r="GX23" s="69">
        <v>13</v>
      </c>
      <c r="GY23" s="81">
        <v>36</v>
      </c>
      <c r="GZ23" s="81"/>
      <c r="HA23" s="86">
        <f>(TIME(GX23,GY23,GZ23)-TIME(GP23,GQ23,GR23))*86400-1500</f>
        <v>-5.229594535194337E-12</v>
      </c>
      <c r="HB23" s="69">
        <v>13</v>
      </c>
      <c r="HC23" s="81">
        <v>56</v>
      </c>
      <c r="HD23" s="81"/>
      <c r="HE23" s="86">
        <f>(TIME(HB23,HC23,HD23)-TIME(GX23,GY23,GZ23))*86400-1200</f>
        <v>5.229594535194337E-12</v>
      </c>
      <c r="HF23" s="69">
        <v>14</v>
      </c>
      <c r="HG23" s="81">
        <v>12</v>
      </c>
      <c r="HH23" s="81"/>
      <c r="HI23" s="86">
        <v>0</v>
      </c>
    </row>
    <row r="24" spans="1:217" s="5" customFormat="1" ht="25.5">
      <c r="A24" s="90"/>
      <c r="B24" s="138">
        <v>3</v>
      </c>
      <c r="C24" s="134">
        <f>SUM(M24,Q24,U24,Y24,AG24,AK24,AS24,AW24,BE24,BI24,BM24,BQ24,BY24,CC24,CK24,CO24,CW24,DA24,DE24,DI24)+SUM(DM24,DQ24,DU24,DY24,EG24,EK24,ES24,EW24,FA24,FE24,FM24,FQ24,FY24,GC24,GK24,GO24,GW24,HA24,HE24,HI24)</f>
        <v>5381.999999999989</v>
      </c>
      <c r="D24" s="82">
        <v>21</v>
      </c>
      <c r="E24" s="57" t="s">
        <v>103</v>
      </c>
      <c r="F24" s="57">
        <v>17</v>
      </c>
      <c r="G24" s="83" t="s">
        <v>131</v>
      </c>
      <c r="H24" s="84" t="s">
        <v>114</v>
      </c>
      <c r="I24" s="85" t="s">
        <v>165</v>
      </c>
      <c r="J24" s="69">
        <v>10</v>
      </c>
      <c r="K24" s="81">
        <v>56</v>
      </c>
      <c r="L24" s="81"/>
      <c r="M24" s="73">
        <v>0</v>
      </c>
      <c r="N24" s="69">
        <v>11</v>
      </c>
      <c r="O24" s="81">
        <v>14</v>
      </c>
      <c r="P24" s="81"/>
      <c r="Q24" s="86">
        <f t="shared" si="0"/>
        <v>-3.865352482534945E-12</v>
      </c>
      <c r="R24" s="69">
        <v>11</v>
      </c>
      <c r="S24" s="81">
        <v>34</v>
      </c>
      <c r="T24" s="81"/>
      <c r="U24" s="86">
        <f t="shared" si="1"/>
        <v>5.229594535194337E-12</v>
      </c>
      <c r="V24" s="69">
        <v>11</v>
      </c>
      <c r="W24" s="81">
        <v>52</v>
      </c>
      <c r="X24" s="81"/>
      <c r="Y24" s="86">
        <f t="shared" si="2"/>
        <v>0</v>
      </c>
      <c r="Z24" s="69">
        <v>11</v>
      </c>
      <c r="AA24" s="81">
        <v>55</v>
      </c>
      <c r="AB24" s="81"/>
      <c r="AC24" s="81">
        <v>12</v>
      </c>
      <c r="AD24" s="81">
        <v>0</v>
      </c>
      <c r="AE24" s="81">
        <v>23</v>
      </c>
      <c r="AF24" s="81"/>
      <c r="AG24" s="73">
        <f t="shared" si="37"/>
        <v>323.0000000000009</v>
      </c>
      <c r="AH24" s="69"/>
      <c r="AI24" s="81"/>
      <c r="AJ24" s="81"/>
      <c r="AK24" s="86">
        <v>50</v>
      </c>
      <c r="AL24" s="69"/>
      <c r="AM24" s="81"/>
      <c r="AN24" s="81"/>
      <c r="AO24" s="81"/>
      <c r="AP24" s="81"/>
      <c r="AQ24" s="81"/>
      <c r="AR24" s="81"/>
      <c r="AS24" s="73">
        <v>578</v>
      </c>
      <c r="AT24" s="69"/>
      <c r="AU24" s="81"/>
      <c r="AV24" s="81"/>
      <c r="AW24" s="86">
        <v>50</v>
      </c>
      <c r="AX24" s="69"/>
      <c r="AY24" s="81"/>
      <c r="AZ24" s="81"/>
      <c r="BA24" s="81"/>
      <c r="BB24" s="81"/>
      <c r="BC24" s="81"/>
      <c r="BD24" s="81"/>
      <c r="BE24" s="73">
        <v>471</v>
      </c>
      <c r="BF24" s="69"/>
      <c r="BG24" s="81"/>
      <c r="BH24" s="81"/>
      <c r="BI24" s="86">
        <v>50</v>
      </c>
      <c r="BJ24" s="69"/>
      <c r="BK24" s="81"/>
      <c r="BL24" s="81"/>
      <c r="BM24" s="86">
        <v>50</v>
      </c>
      <c r="BN24" s="69"/>
      <c r="BO24" s="81"/>
      <c r="BP24" s="81"/>
      <c r="BQ24" s="86">
        <v>50</v>
      </c>
      <c r="BR24" s="69"/>
      <c r="BS24" s="81"/>
      <c r="BT24" s="81"/>
      <c r="BU24" s="81"/>
      <c r="BV24" s="81"/>
      <c r="BW24" s="81"/>
      <c r="BX24" s="81"/>
      <c r="BY24" s="73">
        <v>435</v>
      </c>
      <c r="BZ24" s="69"/>
      <c r="CA24" s="81"/>
      <c r="CB24" s="81"/>
      <c r="CC24" s="86">
        <v>50</v>
      </c>
      <c r="CD24" s="69"/>
      <c r="CE24" s="81"/>
      <c r="CF24" s="81"/>
      <c r="CG24" s="81"/>
      <c r="CH24" s="81"/>
      <c r="CI24" s="81"/>
      <c r="CJ24" s="81"/>
      <c r="CK24" s="73">
        <v>476</v>
      </c>
      <c r="CL24" s="69"/>
      <c r="CM24" s="81"/>
      <c r="CN24" s="81"/>
      <c r="CO24" s="86">
        <v>50</v>
      </c>
      <c r="CP24" s="69"/>
      <c r="CQ24" s="81"/>
      <c r="CR24" s="81"/>
      <c r="CS24" s="81"/>
      <c r="CT24" s="81"/>
      <c r="CU24" s="81"/>
      <c r="CV24" s="81"/>
      <c r="CW24" s="73">
        <v>438</v>
      </c>
      <c r="CX24" s="69"/>
      <c r="CY24" s="81"/>
      <c r="CZ24" s="81"/>
      <c r="DA24" s="86">
        <v>50</v>
      </c>
      <c r="DB24" s="69"/>
      <c r="DC24" s="81"/>
      <c r="DD24" s="81"/>
      <c r="DE24" s="86">
        <v>50</v>
      </c>
      <c r="DF24" s="69"/>
      <c r="DG24" s="81"/>
      <c r="DH24" s="81"/>
      <c r="DI24" s="86">
        <v>150</v>
      </c>
      <c r="DJ24" s="69">
        <v>9</v>
      </c>
      <c r="DK24" s="81">
        <v>30</v>
      </c>
      <c r="DL24" s="81"/>
      <c r="DM24" s="73">
        <v>0</v>
      </c>
      <c r="DN24" s="69">
        <v>9</v>
      </c>
      <c r="DO24" s="81">
        <v>50</v>
      </c>
      <c r="DP24" s="81"/>
      <c r="DQ24" s="86">
        <f t="shared" si="18"/>
        <v>5.229594535194337E-12</v>
      </c>
      <c r="DR24" s="69">
        <v>10</v>
      </c>
      <c r="DS24" s="81">
        <v>10</v>
      </c>
      <c r="DT24" s="81"/>
      <c r="DU24" s="86">
        <f t="shared" si="19"/>
        <v>-4.320099833421409E-12</v>
      </c>
      <c r="DV24" s="69">
        <v>10</v>
      </c>
      <c r="DW24" s="81">
        <v>16</v>
      </c>
      <c r="DX24" s="81"/>
      <c r="DY24" s="86">
        <f t="shared" si="20"/>
        <v>3.524291969370097E-12</v>
      </c>
      <c r="DZ24" s="69">
        <v>10</v>
      </c>
      <c r="EA24" s="81">
        <v>20</v>
      </c>
      <c r="EB24" s="81"/>
      <c r="EC24" s="81">
        <v>10</v>
      </c>
      <c r="ED24" s="81">
        <v>27</v>
      </c>
      <c r="EE24" s="81">
        <v>12</v>
      </c>
      <c r="EF24" s="81"/>
      <c r="EG24" s="73">
        <f t="shared" si="21"/>
        <v>431.99999999999557</v>
      </c>
      <c r="EH24" s="69">
        <v>11</v>
      </c>
      <c r="EI24" s="81">
        <v>5</v>
      </c>
      <c r="EJ24" s="81"/>
      <c r="EK24" s="86">
        <f t="shared" si="22"/>
        <v>0</v>
      </c>
      <c r="EL24" s="69">
        <v>11</v>
      </c>
      <c r="EM24" s="81">
        <v>8</v>
      </c>
      <c r="EN24" s="81"/>
      <c r="EO24" s="81">
        <v>11</v>
      </c>
      <c r="EP24" s="81">
        <v>15</v>
      </c>
      <c r="EQ24" s="81">
        <v>15</v>
      </c>
      <c r="ER24" s="81"/>
      <c r="ES24" s="73">
        <f>(TIME(EO24,EP24,EQ24)-TIME(EL24,EM24,EN24))*86400+ER24</f>
        <v>435.00000000000085</v>
      </c>
      <c r="ET24" s="69">
        <v>11</v>
      </c>
      <c r="EU24" s="81">
        <v>39</v>
      </c>
      <c r="EV24" s="81"/>
      <c r="EW24" s="86">
        <f>(TIME(ET24,EU24,EV24)-TIME(EL24,EM24,EN24))*86400-1860</f>
        <v>2.9558577807620168E-12</v>
      </c>
      <c r="EX24" s="69">
        <v>11</v>
      </c>
      <c r="EY24" s="81">
        <v>49</v>
      </c>
      <c r="EZ24" s="81"/>
      <c r="FA24" s="86">
        <f>(TIME(EX24,EY24,EZ24)-TIME(ET24,EU24,EV24))*86400-600</f>
        <v>-2.1600499167107046E-12</v>
      </c>
      <c r="FB24" s="69">
        <v>12</v>
      </c>
      <c r="FC24" s="81">
        <v>5</v>
      </c>
      <c r="FD24" s="81"/>
      <c r="FE24" s="86">
        <f>(TIME(FB24,FC24,FD24)-TIME(EX24,EY24,EZ24))*86400-960</f>
        <v>1.3642420526593924E-12</v>
      </c>
      <c r="FF24" s="69">
        <v>12</v>
      </c>
      <c r="FG24" s="81">
        <v>7</v>
      </c>
      <c r="FH24" s="81"/>
      <c r="FI24" s="81">
        <v>12</v>
      </c>
      <c r="FJ24" s="81">
        <v>9</v>
      </c>
      <c r="FK24" s="81">
        <v>0</v>
      </c>
      <c r="FL24" s="81"/>
      <c r="FM24" s="73">
        <f>(TIME(FI24,FJ24,FK24)-TIME(FF24,FG24,FH24))*86400+FL24</f>
        <v>119.99999999999957</v>
      </c>
      <c r="FN24" s="69">
        <v>12</v>
      </c>
      <c r="FO24" s="81">
        <v>29</v>
      </c>
      <c r="FP24" s="81"/>
      <c r="FQ24" s="86">
        <f>(TIME(FN24,FO24,FP24)-TIME(FF24,FG24,FH24))*86400-1320</f>
        <v>-4.774847184307873E-12</v>
      </c>
      <c r="FR24" s="69">
        <v>12</v>
      </c>
      <c r="FS24" s="81">
        <v>33</v>
      </c>
      <c r="FT24" s="81"/>
      <c r="FU24" s="81">
        <v>12</v>
      </c>
      <c r="FV24" s="81">
        <v>39</v>
      </c>
      <c r="FW24" s="81">
        <v>37</v>
      </c>
      <c r="FX24" s="81"/>
      <c r="FY24" s="73">
        <f>(TIME(FU24,FV24,FW24)-TIME(FR24,FS24,FT24))*86400+FX24</f>
        <v>396.9999999999917</v>
      </c>
      <c r="FZ24" s="69">
        <v>12</v>
      </c>
      <c r="GA24" s="81">
        <v>50</v>
      </c>
      <c r="GB24" s="81"/>
      <c r="GC24" s="86">
        <f>(TIME(FZ24,GA24,GB24)-TIME(FR24,FS24,FT24))*86400-1020</f>
        <v>-3.637978807091713E-12</v>
      </c>
      <c r="GD24" s="69">
        <v>12</v>
      </c>
      <c r="GE24" s="81">
        <v>54</v>
      </c>
      <c r="GF24" s="81"/>
      <c r="GG24" s="81">
        <v>12</v>
      </c>
      <c r="GH24" s="81">
        <v>56</v>
      </c>
      <c r="GI24" s="81">
        <v>2</v>
      </c>
      <c r="GJ24" s="81"/>
      <c r="GK24" s="73">
        <f>(TIME(GG24,GH24,GI24)-TIME(GD24,GE24,GF24))*86400+GJ24</f>
        <v>122.00000000000308</v>
      </c>
      <c r="GL24" s="69">
        <v>13</v>
      </c>
      <c r="GM24" s="81">
        <v>10</v>
      </c>
      <c r="GN24" s="81"/>
      <c r="GO24" s="86">
        <f>(TIME(GL24,GM24,GN24)-TIME(GD24,GE24,GF24))*86400-960</f>
        <v>-3.410605131648481E-12</v>
      </c>
      <c r="GP24" s="69">
        <v>13</v>
      </c>
      <c r="GQ24" s="81">
        <v>13</v>
      </c>
      <c r="GR24" s="81"/>
      <c r="GS24" s="81">
        <v>13</v>
      </c>
      <c r="GT24" s="81">
        <v>22</v>
      </c>
      <c r="GU24" s="81">
        <v>15</v>
      </c>
      <c r="GV24" s="81"/>
      <c r="GW24" s="73">
        <f>(TIME(GS24,GT24,GU24)-TIME(GP24,GQ24,GR24))*86400+GV24</f>
        <v>555.0000000000005</v>
      </c>
      <c r="GX24" s="69">
        <v>13</v>
      </c>
      <c r="GY24" s="81">
        <v>38</v>
      </c>
      <c r="GZ24" s="81"/>
      <c r="HA24" s="86">
        <f>(TIME(GX24,GY24,GZ24)-TIME(GP24,GQ24,GR24))*86400-1500</f>
        <v>-5.229594535194337E-12</v>
      </c>
      <c r="HB24" s="69">
        <v>13</v>
      </c>
      <c r="HC24" s="81">
        <v>58</v>
      </c>
      <c r="HD24" s="81"/>
      <c r="HE24" s="86">
        <f>(TIME(HB24,HC24,HD24)-TIME(GX24,GY24,GZ24))*86400-1200</f>
        <v>5.229594535194337E-12</v>
      </c>
      <c r="HF24" s="69">
        <v>14</v>
      </c>
      <c r="HG24" s="81">
        <v>13</v>
      </c>
      <c r="HH24" s="81"/>
      <c r="HI24" s="86">
        <v>0</v>
      </c>
    </row>
    <row r="25" spans="1:217" s="5" customFormat="1" ht="25.5">
      <c r="A25" s="90"/>
      <c r="B25" s="138">
        <v>4</v>
      </c>
      <c r="C25" s="135">
        <f>SUM(M25,Q25,U25,Y25,AG25,AK25,AS25,AW25,BE25,BI25,BM25,BQ25,BY25,CC25,CK25,CO25,CW25,DA25,DE25,DI25)+SUM(DM25,DQ25,DU25,DY25,EG25,EK25,ES25,EW25,FA25,FE25,FM25,FQ25,FY25,GC25,GK25,GO25,GW25,HA25,HE25,HI25)</f>
        <v>5435.000000000011</v>
      </c>
      <c r="D25" s="108">
        <v>10</v>
      </c>
      <c r="E25" s="57" t="s">
        <v>103</v>
      </c>
      <c r="F25" s="57">
        <v>43</v>
      </c>
      <c r="G25" s="83" t="s">
        <v>137</v>
      </c>
      <c r="H25" s="84" t="s">
        <v>138</v>
      </c>
      <c r="I25" s="85"/>
      <c r="J25" s="69">
        <v>11</v>
      </c>
      <c r="K25" s="81">
        <v>0</v>
      </c>
      <c r="L25" s="81"/>
      <c r="M25" s="73">
        <v>0</v>
      </c>
      <c r="N25" s="69">
        <v>11</v>
      </c>
      <c r="O25" s="81">
        <v>18</v>
      </c>
      <c r="P25" s="81"/>
      <c r="Q25" s="73">
        <f t="shared" si="0"/>
        <v>5.6843418860808015E-12</v>
      </c>
      <c r="R25" s="69">
        <v>11</v>
      </c>
      <c r="S25" s="81">
        <v>38</v>
      </c>
      <c r="T25" s="81"/>
      <c r="U25" s="73">
        <f t="shared" si="1"/>
        <v>-4.320099833421409E-12</v>
      </c>
      <c r="V25" s="69">
        <v>11</v>
      </c>
      <c r="W25" s="81">
        <v>56</v>
      </c>
      <c r="X25" s="81"/>
      <c r="Y25" s="73">
        <f t="shared" si="2"/>
        <v>0</v>
      </c>
      <c r="Z25" s="69">
        <v>11</v>
      </c>
      <c r="AA25" s="81">
        <v>59</v>
      </c>
      <c r="AB25" s="81"/>
      <c r="AC25" s="81">
        <v>12</v>
      </c>
      <c r="AD25" s="81">
        <v>4</v>
      </c>
      <c r="AE25" s="81">
        <v>1</v>
      </c>
      <c r="AF25" s="81"/>
      <c r="AG25" s="73">
        <f t="shared" si="37"/>
        <v>301.0000000000103</v>
      </c>
      <c r="AH25" s="69">
        <v>12</v>
      </c>
      <c r="AI25" s="81">
        <v>44</v>
      </c>
      <c r="AJ25" s="81"/>
      <c r="AK25" s="73">
        <f>(TIME(AH25,AI25,AJ25)-TIME(Z25,AA25,AB25))*86400-2700</f>
        <v>5.002220859751105E-12</v>
      </c>
      <c r="AL25" s="69"/>
      <c r="AM25" s="81"/>
      <c r="AN25" s="81"/>
      <c r="AO25" s="81"/>
      <c r="AP25" s="81"/>
      <c r="AQ25" s="81"/>
      <c r="AR25" s="81"/>
      <c r="AS25" s="73">
        <v>578</v>
      </c>
      <c r="AT25" s="69"/>
      <c r="AU25" s="81"/>
      <c r="AV25" s="81"/>
      <c r="AW25" s="73">
        <v>50</v>
      </c>
      <c r="AX25" s="69"/>
      <c r="AY25" s="81"/>
      <c r="AZ25" s="81"/>
      <c r="BA25" s="81"/>
      <c r="BB25" s="81"/>
      <c r="BC25" s="81"/>
      <c r="BD25" s="81"/>
      <c r="BE25" s="73">
        <v>471</v>
      </c>
      <c r="BF25" s="69"/>
      <c r="BG25" s="81"/>
      <c r="BH25" s="81"/>
      <c r="BI25" s="73">
        <v>50</v>
      </c>
      <c r="BJ25" s="69"/>
      <c r="BK25" s="81"/>
      <c r="BL25" s="81"/>
      <c r="BM25" s="73">
        <v>50</v>
      </c>
      <c r="BN25" s="69"/>
      <c r="BO25" s="81"/>
      <c r="BP25" s="81"/>
      <c r="BQ25" s="73">
        <v>50</v>
      </c>
      <c r="BR25" s="69"/>
      <c r="BS25" s="81"/>
      <c r="BT25" s="81"/>
      <c r="BU25" s="81"/>
      <c r="BV25" s="81"/>
      <c r="BW25" s="81"/>
      <c r="BX25" s="81"/>
      <c r="BY25" s="73">
        <v>435</v>
      </c>
      <c r="BZ25" s="69"/>
      <c r="CA25" s="81"/>
      <c r="CB25" s="81"/>
      <c r="CC25" s="73">
        <v>50</v>
      </c>
      <c r="CD25" s="69"/>
      <c r="CE25" s="81"/>
      <c r="CF25" s="81"/>
      <c r="CG25" s="81"/>
      <c r="CH25" s="81"/>
      <c r="CI25" s="81"/>
      <c r="CJ25" s="81"/>
      <c r="CK25" s="73">
        <v>476</v>
      </c>
      <c r="CL25" s="69"/>
      <c r="CM25" s="81"/>
      <c r="CN25" s="81"/>
      <c r="CO25" s="73">
        <v>50</v>
      </c>
      <c r="CP25" s="69"/>
      <c r="CQ25" s="81"/>
      <c r="CR25" s="81"/>
      <c r="CS25" s="81"/>
      <c r="CT25" s="81"/>
      <c r="CU25" s="81"/>
      <c r="CV25" s="81"/>
      <c r="CW25" s="73">
        <v>438</v>
      </c>
      <c r="CX25" s="69"/>
      <c r="CY25" s="81"/>
      <c r="CZ25" s="81"/>
      <c r="DA25" s="73">
        <v>50</v>
      </c>
      <c r="DB25" s="69"/>
      <c r="DC25" s="81"/>
      <c r="DD25" s="81"/>
      <c r="DE25" s="73">
        <v>50</v>
      </c>
      <c r="DF25" s="69"/>
      <c r="DG25" s="81"/>
      <c r="DH25" s="81"/>
      <c r="DI25" s="73">
        <v>150</v>
      </c>
      <c r="DJ25" s="69">
        <v>9</v>
      </c>
      <c r="DK25" s="81">
        <v>26</v>
      </c>
      <c r="DL25" s="81"/>
      <c r="DM25" s="73">
        <v>0</v>
      </c>
      <c r="DN25" s="69">
        <v>9</v>
      </c>
      <c r="DO25" s="81">
        <v>46</v>
      </c>
      <c r="DP25" s="81"/>
      <c r="DQ25" s="73">
        <f t="shared" si="18"/>
        <v>5.229594535194337E-12</v>
      </c>
      <c r="DR25" s="69">
        <v>10</v>
      </c>
      <c r="DS25" s="81">
        <v>6</v>
      </c>
      <c r="DT25" s="81"/>
      <c r="DU25" s="73">
        <f t="shared" si="19"/>
        <v>-4.320099833421409E-12</v>
      </c>
      <c r="DV25" s="69">
        <v>10</v>
      </c>
      <c r="DW25" s="81">
        <v>12</v>
      </c>
      <c r="DX25" s="81"/>
      <c r="DY25" s="73">
        <f t="shared" si="20"/>
        <v>-1.2505552149377763E-12</v>
      </c>
      <c r="DZ25" s="69">
        <v>10</v>
      </c>
      <c r="EA25" s="81">
        <v>16</v>
      </c>
      <c r="EB25" s="81"/>
      <c r="EC25" s="81">
        <v>10</v>
      </c>
      <c r="ED25" s="81">
        <v>23</v>
      </c>
      <c r="EE25" s="81">
        <v>59</v>
      </c>
      <c r="EF25" s="81"/>
      <c r="EG25" s="73">
        <f t="shared" si="21"/>
        <v>478.99999999999653</v>
      </c>
      <c r="EH25" s="69">
        <v>11</v>
      </c>
      <c r="EI25" s="81">
        <v>1</v>
      </c>
      <c r="EJ25" s="81"/>
      <c r="EK25" s="73">
        <f t="shared" si="22"/>
        <v>0</v>
      </c>
      <c r="EL25" s="69">
        <v>11</v>
      </c>
      <c r="EM25" s="81">
        <v>4</v>
      </c>
      <c r="EN25" s="81"/>
      <c r="EO25" s="81">
        <v>11</v>
      </c>
      <c r="EP25" s="81">
        <v>11</v>
      </c>
      <c r="EQ25" s="81">
        <v>44</v>
      </c>
      <c r="ER25" s="81"/>
      <c r="ES25" s="73">
        <f>(TIME(EO25,EP25,EQ25)-TIME(EL25,EM25,EN25))*86400+ER25</f>
        <v>464.0000000000038</v>
      </c>
      <c r="ET25" s="69">
        <v>11</v>
      </c>
      <c r="EU25" s="81">
        <v>35</v>
      </c>
      <c r="EV25" s="81"/>
      <c r="EW25" s="73">
        <f>(TIME(ET25,EU25,EV25)-TIME(EL25,EM25,EN25))*86400-1860</f>
        <v>2.9558577807620168E-12</v>
      </c>
      <c r="EX25" s="69">
        <v>11</v>
      </c>
      <c r="EY25" s="81">
        <v>45</v>
      </c>
      <c r="EZ25" s="81"/>
      <c r="FA25" s="73">
        <f>(TIME(EX25,EY25,EZ25)-TIME(ET25,EU25,EV25))*86400-600</f>
        <v>-2.1600499167107046E-12</v>
      </c>
      <c r="FB25" s="69">
        <v>12</v>
      </c>
      <c r="FC25" s="81">
        <v>1</v>
      </c>
      <c r="FD25" s="81"/>
      <c r="FE25" s="73">
        <f>(TIME(FB25,FC25,FD25)-TIME(EX25,EY25,EZ25))*86400-960</f>
        <v>1.3642420526593924E-12</v>
      </c>
      <c r="FF25" s="69">
        <v>12</v>
      </c>
      <c r="FG25" s="81">
        <v>15</v>
      </c>
      <c r="FH25" s="81"/>
      <c r="FI25" s="81">
        <v>12</v>
      </c>
      <c r="FJ25" s="81">
        <v>17</v>
      </c>
      <c r="FK25" s="81">
        <v>21</v>
      </c>
      <c r="FL25" s="72">
        <v>60</v>
      </c>
      <c r="FM25" s="73">
        <f>(TIME(FI25,FJ25,FK25)-TIME(FF25,FG25,FH25))*86400+FL25</f>
        <v>201.00000000000284</v>
      </c>
      <c r="FN25" s="69">
        <v>12</v>
      </c>
      <c r="FO25" s="81">
        <v>31</v>
      </c>
      <c r="FP25" s="81"/>
      <c r="FQ25" s="73">
        <v>0</v>
      </c>
      <c r="FR25" s="69">
        <v>12</v>
      </c>
      <c r="FS25" s="81">
        <v>35</v>
      </c>
      <c r="FT25" s="81"/>
      <c r="FU25" s="81">
        <v>12</v>
      </c>
      <c r="FV25" s="81">
        <v>42</v>
      </c>
      <c r="FW25" s="81">
        <v>47</v>
      </c>
      <c r="FX25" s="81"/>
      <c r="FY25" s="73">
        <f>(TIME(FU25,FV25,FW25)-TIME(FR25,FS25,FT25))*86400+FX25</f>
        <v>466.99999999999943</v>
      </c>
      <c r="FZ25" s="69">
        <v>12</v>
      </c>
      <c r="GA25" s="81">
        <v>52</v>
      </c>
      <c r="GB25" s="81"/>
      <c r="GC25" s="73">
        <f>(TIME(FZ25,GA25,GB25)-TIME(FR25,FS25,FT25))*86400-1020</f>
        <v>-3.637978807091713E-12</v>
      </c>
      <c r="GD25" s="69">
        <v>12</v>
      </c>
      <c r="GE25" s="81">
        <v>56</v>
      </c>
      <c r="GF25" s="81"/>
      <c r="GG25" s="81">
        <v>12</v>
      </c>
      <c r="GH25" s="81">
        <v>58</v>
      </c>
      <c r="GI25" s="81">
        <v>12</v>
      </c>
      <c r="GJ25" s="81"/>
      <c r="GK25" s="73">
        <f>(TIME(GG25,GH25,GI25)-TIME(GD25,GE25,GF25))*86400+GJ25</f>
        <v>132.00000000000145</v>
      </c>
      <c r="GL25" s="69">
        <v>13</v>
      </c>
      <c r="GM25" s="81">
        <v>12</v>
      </c>
      <c r="GN25" s="81"/>
      <c r="GO25" s="73">
        <f>(TIME(GL25,GM25,GN25)-TIME(GD25,GE25,GF25))*86400-960</f>
        <v>-3.410605131648481E-12</v>
      </c>
      <c r="GP25" s="69">
        <v>13</v>
      </c>
      <c r="GQ25" s="81">
        <v>15</v>
      </c>
      <c r="GR25" s="81"/>
      <c r="GS25" s="81">
        <v>13</v>
      </c>
      <c r="GT25" s="81">
        <v>22</v>
      </c>
      <c r="GU25" s="81">
        <v>23</v>
      </c>
      <c r="GV25" s="81"/>
      <c r="GW25" s="73">
        <f>(TIME(GS25,GT25,GU25)-TIME(GP25,GQ25,GR25))*86400+GV25</f>
        <v>442.9999999999957</v>
      </c>
      <c r="GX25" s="69">
        <v>13</v>
      </c>
      <c r="GY25" s="81">
        <v>40</v>
      </c>
      <c r="GZ25" s="81"/>
      <c r="HA25" s="73">
        <f>(TIME(GX25,GY25,GZ25)-TIME(GP25,GQ25,GR25))*86400-1500</f>
        <v>-5.229594535194337E-12</v>
      </c>
      <c r="HB25" s="69">
        <v>14</v>
      </c>
      <c r="HC25" s="81">
        <v>0</v>
      </c>
      <c r="HD25" s="81"/>
      <c r="HE25" s="73">
        <f>(TIME(HB25,HC25,HD25)-TIME(GX25,GY25,GZ25))*86400-1200</f>
        <v>5.229594535194337E-12</v>
      </c>
      <c r="HF25" s="69">
        <v>14</v>
      </c>
      <c r="HG25" s="81">
        <v>17</v>
      </c>
      <c r="HH25" s="81"/>
      <c r="HI25" s="73">
        <v>0</v>
      </c>
    </row>
    <row r="26" spans="1:217" s="5" customFormat="1" ht="26.25" thickBot="1">
      <c r="A26" s="90"/>
      <c r="B26" s="145" t="s">
        <v>167</v>
      </c>
      <c r="C26" s="146"/>
      <c r="D26" s="147"/>
      <c r="E26" s="91" t="s">
        <v>103</v>
      </c>
      <c r="F26" s="91">
        <v>15</v>
      </c>
      <c r="G26" s="92" t="s">
        <v>120</v>
      </c>
      <c r="H26" s="93" t="s">
        <v>121</v>
      </c>
      <c r="I26" s="94"/>
      <c r="J26" s="77">
        <v>10</v>
      </c>
      <c r="K26" s="95">
        <v>58</v>
      </c>
      <c r="L26" s="95"/>
      <c r="M26" s="96">
        <v>0</v>
      </c>
      <c r="N26" s="77">
        <v>11</v>
      </c>
      <c r="O26" s="95">
        <v>16</v>
      </c>
      <c r="P26" s="95"/>
      <c r="Q26" s="132">
        <f t="shared" si="0"/>
        <v>5.6843418860808015E-12</v>
      </c>
      <c r="R26" s="77">
        <v>11</v>
      </c>
      <c r="S26" s="95">
        <v>36</v>
      </c>
      <c r="T26" s="95"/>
      <c r="U26" s="132">
        <f t="shared" si="1"/>
        <v>-4.320099833421409E-12</v>
      </c>
      <c r="V26" s="77">
        <v>11</v>
      </c>
      <c r="W26" s="95">
        <v>54</v>
      </c>
      <c r="X26" s="95"/>
      <c r="Y26" s="132">
        <f t="shared" si="2"/>
        <v>0</v>
      </c>
      <c r="Z26" s="77">
        <v>11</v>
      </c>
      <c r="AA26" s="95">
        <v>57</v>
      </c>
      <c r="AB26" s="95"/>
      <c r="AC26" s="95">
        <v>12</v>
      </c>
      <c r="AD26" s="95">
        <v>1</v>
      </c>
      <c r="AE26" s="95">
        <v>40</v>
      </c>
      <c r="AF26" s="95"/>
      <c r="AG26" s="96">
        <f t="shared" si="37"/>
        <v>280.000000000007</v>
      </c>
      <c r="AH26" s="77">
        <v>12</v>
      </c>
      <c r="AI26" s="95">
        <v>42</v>
      </c>
      <c r="AJ26" s="95"/>
      <c r="AK26" s="132">
        <f>(TIME(AH26,AI26,AJ26)-TIME(Z26,AA26,AB26))*86400-2700</f>
        <v>5.002220859751105E-12</v>
      </c>
      <c r="AL26" s="77">
        <v>12</v>
      </c>
      <c r="AM26" s="95">
        <v>45</v>
      </c>
      <c r="AN26" s="95"/>
      <c r="AO26" s="95">
        <v>12</v>
      </c>
      <c r="AP26" s="95">
        <v>49</v>
      </c>
      <c r="AQ26" s="95">
        <v>47</v>
      </c>
      <c r="AR26" s="95"/>
      <c r="AS26" s="96">
        <f>(TIME(AO26,AP26,AQ26)-TIME(AL26,AM26,AN26))*86400+AR26</f>
        <v>287.0000000000001</v>
      </c>
      <c r="AT26" s="77">
        <v>13</v>
      </c>
      <c r="AU26" s="95">
        <v>12</v>
      </c>
      <c r="AV26" s="95"/>
      <c r="AW26" s="132">
        <f>(TIME(AT26,AU26,AV26)-TIME(AL26,AM26,AN26))*86400-1620</f>
        <v>-5.6843418860808015E-12</v>
      </c>
      <c r="AX26" s="77">
        <v>13</v>
      </c>
      <c r="AY26" s="95">
        <v>15</v>
      </c>
      <c r="AZ26" s="95"/>
      <c r="BA26" s="95">
        <v>13</v>
      </c>
      <c r="BB26" s="95">
        <v>17</v>
      </c>
      <c r="BC26" s="95">
        <v>53</v>
      </c>
      <c r="BD26" s="95"/>
      <c r="BE26" s="96">
        <f>(TIME(BA26,BB26,BC26)-TIME(AX26,AY26,AZ26))*86400+BD26</f>
        <v>172.99999999999187</v>
      </c>
      <c r="BF26" s="77">
        <v>13</v>
      </c>
      <c r="BG26" s="95">
        <v>24</v>
      </c>
      <c r="BH26" s="95"/>
      <c r="BI26" s="132">
        <f>(TIME(BF26,BG26,BH26)-TIME(AX26,AY26,AZ26))*86400-540</f>
        <v>-1.9326762412674725E-12</v>
      </c>
      <c r="BJ26" s="77">
        <v>13</v>
      </c>
      <c r="BK26" s="95">
        <v>34</v>
      </c>
      <c r="BL26" s="95"/>
      <c r="BM26" s="132">
        <f>(TIME(BJ26,BK26,BL26)-TIME(BF26,BG26,BH26))*86400-600</f>
        <v>-2.1600499167107046E-12</v>
      </c>
      <c r="BN26" s="77">
        <v>13</v>
      </c>
      <c r="BO26" s="95">
        <v>44</v>
      </c>
      <c r="BP26" s="95"/>
      <c r="BQ26" s="132">
        <f>(TIME(BN26,BO26,BP26)-TIME(BJ26,BK26,BL26))*86400-600</f>
        <v>-2.1600499167107046E-12</v>
      </c>
      <c r="BR26" s="77">
        <v>13</v>
      </c>
      <c r="BS26" s="95">
        <v>47</v>
      </c>
      <c r="BT26" s="95"/>
      <c r="BU26" s="95">
        <v>13</v>
      </c>
      <c r="BV26" s="95">
        <v>49</v>
      </c>
      <c r="BW26" s="95">
        <v>21</v>
      </c>
      <c r="BX26" s="95"/>
      <c r="BY26" s="96">
        <f>(TIME(BU26,BV26,BW26)-TIME(BR26,BS26,BT26))*86400+BX26</f>
        <v>141.00000000000284</v>
      </c>
      <c r="BZ26" s="77">
        <v>14</v>
      </c>
      <c r="CA26" s="95">
        <v>5</v>
      </c>
      <c r="CB26" s="95"/>
      <c r="CC26" s="132">
        <f>(TIME(BZ26,CA26,CB26)-TIME(BR26,BS26,BT26))*86400-1080</f>
        <v>5.6843418860808015E-12</v>
      </c>
      <c r="CD26" s="77">
        <v>14</v>
      </c>
      <c r="CE26" s="95">
        <v>8</v>
      </c>
      <c r="CF26" s="95"/>
      <c r="CG26" s="95">
        <v>14</v>
      </c>
      <c r="CH26" s="95">
        <v>11</v>
      </c>
      <c r="CI26" s="95">
        <v>7</v>
      </c>
      <c r="CJ26" s="95"/>
      <c r="CK26" s="132">
        <f>(TIME(CG26,CH26,CI26)-TIME(CD26,CE26,CF26))*86400+CJ26</f>
        <v>186.99999999999727</v>
      </c>
      <c r="CL26" s="77">
        <v>14</v>
      </c>
      <c r="CM26" s="95">
        <v>26</v>
      </c>
      <c r="CN26" s="95"/>
      <c r="CO26" s="132">
        <f>(TIME(CL26,CM26,CN26)-TIME(CD26,CE26,CF26))*86400-1080</f>
        <v>-3.865352482534945E-12</v>
      </c>
      <c r="CP26" s="77">
        <v>14</v>
      </c>
      <c r="CQ26" s="95">
        <v>29</v>
      </c>
      <c r="CR26" s="95"/>
      <c r="CS26" s="95">
        <v>14</v>
      </c>
      <c r="CT26" s="95">
        <v>31</v>
      </c>
      <c r="CU26" s="95">
        <v>22</v>
      </c>
      <c r="CV26" s="95"/>
      <c r="CW26" s="96">
        <f>(TIME(CS26,CT26,CU26)-TIME(CP26,CQ26,CR26))*86400+CV26</f>
        <v>141.99999999999983</v>
      </c>
      <c r="CX26" s="77">
        <v>14</v>
      </c>
      <c r="CY26" s="95">
        <v>41</v>
      </c>
      <c r="CZ26" s="95"/>
      <c r="DA26" s="132">
        <f>(TIME(CX26,CY26,CZ26)-TIME(CP26,CQ26,CR26))*86400-720</f>
        <v>7.048583938740194E-12</v>
      </c>
      <c r="DB26" s="77">
        <v>15</v>
      </c>
      <c r="DC26" s="95">
        <v>26</v>
      </c>
      <c r="DD26" s="95"/>
      <c r="DE26" s="132">
        <f>(TIME(DB26,DC26,DD26)-TIME(CX26,CY26,CZ26))*86400-2700</f>
        <v>0</v>
      </c>
      <c r="DF26" s="77"/>
      <c r="DG26" s="95"/>
      <c r="DH26" s="95"/>
      <c r="DI26" s="132">
        <v>0</v>
      </c>
      <c r="DJ26" s="77">
        <v>9</v>
      </c>
      <c r="DK26" s="95">
        <v>20</v>
      </c>
      <c r="DL26" s="95"/>
      <c r="DM26" s="96">
        <v>0</v>
      </c>
      <c r="DN26" s="77">
        <v>9</v>
      </c>
      <c r="DO26" s="95">
        <v>40</v>
      </c>
      <c r="DP26" s="95"/>
      <c r="DQ26" s="132">
        <f t="shared" si="18"/>
        <v>-4.320099833421409E-12</v>
      </c>
      <c r="DR26" s="77">
        <v>10</v>
      </c>
      <c r="DS26" s="95">
        <v>0</v>
      </c>
      <c r="DT26" s="95"/>
      <c r="DU26" s="132">
        <f t="shared" si="19"/>
        <v>5.229594535194337E-12</v>
      </c>
      <c r="DV26" s="77">
        <v>10</v>
      </c>
      <c r="DW26" s="95">
        <v>6</v>
      </c>
      <c r="DX26" s="95"/>
      <c r="DY26" s="132">
        <f t="shared" si="20"/>
        <v>-1.2505552149377763E-12</v>
      </c>
      <c r="DZ26" s="77">
        <v>10</v>
      </c>
      <c r="EA26" s="95">
        <v>10</v>
      </c>
      <c r="EB26" s="95"/>
      <c r="EC26" s="95">
        <v>10</v>
      </c>
      <c r="ED26" s="95">
        <v>17</v>
      </c>
      <c r="EE26" s="95">
        <v>6</v>
      </c>
      <c r="EF26" s="95"/>
      <c r="EG26" s="96">
        <f t="shared" si="21"/>
        <v>425.99999999999943</v>
      </c>
      <c r="EH26" s="77">
        <v>10</v>
      </c>
      <c r="EI26" s="95">
        <v>55</v>
      </c>
      <c r="EJ26" s="95"/>
      <c r="EK26" s="132">
        <f t="shared" si="22"/>
        <v>0</v>
      </c>
      <c r="EL26" s="77">
        <v>10</v>
      </c>
      <c r="EM26" s="95">
        <v>58</v>
      </c>
      <c r="EN26" s="95"/>
      <c r="EO26" s="95">
        <v>11</v>
      </c>
      <c r="EP26" s="95">
        <v>5</v>
      </c>
      <c r="EQ26" s="95">
        <v>30</v>
      </c>
      <c r="ER26" s="95"/>
      <c r="ES26" s="96">
        <f>(TIME(EO26,EP26,EQ26)-TIME(EL26,EM26,EN26))*86400+ER26</f>
        <v>450.0000000000032</v>
      </c>
      <c r="ET26" s="77">
        <v>11</v>
      </c>
      <c r="EU26" s="95">
        <v>29</v>
      </c>
      <c r="EV26" s="95"/>
      <c r="EW26" s="132">
        <f>(TIME(ET26,EU26,EV26)-TIME(EL26,EM26,EN26))*86400-1860</f>
        <v>-1.8189894035458565E-12</v>
      </c>
      <c r="EX26" s="77">
        <v>11</v>
      </c>
      <c r="EY26" s="95">
        <v>39</v>
      </c>
      <c r="EZ26" s="95"/>
      <c r="FA26" s="132">
        <f>(TIME(EX26,EY26,EZ26)-TIME(ET26,EU26,EV26))*86400-600</f>
        <v>2.6147972675971687E-12</v>
      </c>
      <c r="FB26" s="77">
        <v>11</v>
      </c>
      <c r="FC26" s="95">
        <v>55</v>
      </c>
      <c r="FD26" s="95"/>
      <c r="FE26" s="132">
        <f>(TIME(FB26,FC26,FD26)-TIME(EX26,EY26,EZ26))*86400-960</f>
        <v>-3.410605131648481E-12</v>
      </c>
      <c r="FF26" s="77">
        <v>11</v>
      </c>
      <c r="FG26" s="95">
        <v>59</v>
      </c>
      <c r="FH26" s="95"/>
      <c r="FI26" s="95">
        <v>12</v>
      </c>
      <c r="FJ26" s="95">
        <v>0</v>
      </c>
      <c r="FK26" s="95">
        <v>56</v>
      </c>
      <c r="FL26" s="95"/>
      <c r="FM26" s="96">
        <f>(TIME(FI26,FJ26,FK26)-TIME(FF26,FG26,FH26))*86400+FL26</f>
        <v>116.00000000000693</v>
      </c>
      <c r="FN26" s="77">
        <v>12</v>
      </c>
      <c r="FO26" s="95">
        <v>21</v>
      </c>
      <c r="FP26" s="95"/>
      <c r="FQ26" s="132">
        <f>(TIME(FN26,FO26,FP26)-TIME(FF26,FG26,FH26))*86400-1320</f>
        <v>0</v>
      </c>
      <c r="FR26" s="77">
        <v>12</v>
      </c>
      <c r="FS26" s="95">
        <v>25</v>
      </c>
      <c r="FT26" s="95"/>
      <c r="FU26" s="95">
        <v>12</v>
      </c>
      <c r="FV26" s="95">
        <v>31</v>
      </c>
      <c r="FW26" s="95">
        <v>34</v>
      </c>
      <c r="FX26" s="95"/>
      <c r="FY26" s="96">
        <f>(TIME(FU26,FV26,FW26)-TIME(FR26,FS26,FT26))*86400+FX26</f>
        <v>394.00000000001046</v>
      </c>
      <c r="FZ26" s="77">
        <v>12</v>
      </c>
      <c r="GA26" s="95">
        <v>42</v>
      </c>
      <c r="GB26" s="95"/>
      <c r="GC26" s="132">
        <f>(TIME(FZ26,GA26,GB26)-TIME(FR26,FS26,FT26))*86400-1020</f>
        <v>5.9117155615240335E-12</v>
      </c>
      <c r="GD26" s="77">
        <v>12</v>
      </c>
      <c r="GE26" s="95">
        <v>46</v>
      </c>
      <c r="GF26" s="95"/>
      <c r="GG26" s="95">
        <v>12</v>
      </c>
      <c r="GH26" s="95">
        <v>47</v>
      </c>
      <c r="GI26" s="95">
        <v>57</v>
      </c>
      <c r="GJ26" s="95"/>
      <c r="GK26" s="96">
        <f>(TIME(GG26,GH26,GI26)-TIME(GD26,GE26,GF26))*86400+GJ26</f>
        <v>116.9999999999991</v>
      </c>
      <c r="GL26" s="77">
        <v>13</v>
      </c>
      <c r="GM26" s="95">
        <v>2</v>
      </c>
      <c r="GN26" s="95"/>
      <c r="GO26" s="132">
        <f>(TIME(GL26,GM26,GN26)-TIME(GD26,GE26,GF26))*86400-960</f>
        <v>-3.410605131648481E-12</v>
      </c>
      <c r="GP26" s="77"/>
      <c r="GQ26" s="95"/>
      <c r="GR26" s="95"/>
      <c r="GS26" s="95"/>
      <c r="GT26" s="95"/>
      <c r="GU26" s="95"/>
      <c r="GV26" s="95"/>
      <c r="GW26" s="96"/>
      <c r="GX26" s="77"/>
      <c r="GY26" s="95"/>
      <c r="GZ26" s="95"/>
      <c r="HA26" s="132"/>
      <c r="HB26" s="77"/>
      <c r="HC26" s="95"/>
      <c r="HD26" s="95"/>
      <c r="HE26" s="132"/>
      <c r="HF26" s="77"/>
      <c r="HG26" s="95"/>
      <c r="HH26" s="95"/>
      <c r="HI26" s="132"/>
    </row>
    <row r="27" spans="2:3" ht="12.75">
      <c r="B27" s="25"/>
      <c r="C27" s="97"/>
    </row>
    <row r="28" spans="2:3" ht="12.75">
      <c r="B28" s="25"/>
      <c r="C28" s="97"/>
    </row>
    <row r="30" spans="4:45" ht="12.75">
      <c r="D30" t="s">
        <v>176</v>
      </c>
      <c r="AS30" t="s">
        <v>177</v>
      </c>
    </row>
  </sheetData>
  <mergeCells count="114"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M6:M7"/>
    <mergeCell ref="N6:P6"/>
    <mergeCell ref="Q6:Q7"/>
    <mergeCell ref="R6:T6"/>
    <mergeCell ref="U6:U7"/>
    <mergeCell ref="V6:X6"/>
    <mergeCell ref="Y6:Y7"/>
    <mergeCell ref="Z6:AB6"/>
    <mergeCell ref="AC6:AE6"/>
    <mergeCell ref="AF6:AF7"/>
    <mergeCell ref="AG6:AG7"/>
    <mergeCell ref="AH6:AJ6"/>
    <mergeCell ref="AK6:AK7"/>
    <mergeCell ref="AL6:AN6"/>
    <mergeCell ref="AO6:AQ6"/>
    <mergeCell ref="AR6:AR7"/>
    <mergeCell ref="AS6:AS7"/>
    <mergeCell ref="AT6:AV6"/>
    <mergeCell ref="AW6:AW7"/>
    <mergeCell ref="AX6:AZ6"/>
    <mergeCell ref="BA6:BC6"/>
    <mergeCell ref="BD6:BD7"/>
    <mergeCell ref="BE6:BE7"/>
    <mergeCell ref="BF6:BH6"/>
    <mergeCell ref="BI6:BI7"/>
    <mergeCell ref="BJ6:BL6"/>
    <mergeCell ref="BM6:BM7"/>
    <mergeCell ref="BN6:BP6"/>
    <mergeCell ref="BQ6:BQ7"/>
    <mergeCell ref="BR6:BT6"/>
    <mergeCell ref="BU6:BW6"/>
    <mergeCell ref="BX6:BX7"/>
    <mergeCell ref="BY6:BY7"/>
    <mergeCell ref="BZ6:CB6"/>
    <mergeCell ref="CC6:CC7"/>
    <mergeCell ref="CD6:CF6"/>
    <mergeCell ref="CG6:CI6"/>
    <mergeCell ref="CJ6:CJ7"/>
    <mergeCell ref="CK6:CK7"/>
    <mergeCell ref="CL6:CN6"/>
    <mergeCell ref="CO6:CO7"/>
    <mergeCell ref="CP6:CR6"/>
    <mergeCell ref="CS6:CU6"/>
    <mergeCell ref="CV6:CV7"/>
    <mergeCell ref="CW6:CW7"/>
    <mergeCell ref="CX6:CZ6"/>
    <mergeCell ref="DA6:DA7"/>
    <mergeCell ref="DB6:DD6"/>
    <mergeCell ref="DE6:DE7"/>
    <mergeCell ref="DF6:DH6"/>
    <mergeCell ref="DI6:DI7"/>
    <mergeCell ref="DJ6:DL6"/>
    <mergeCell ref="DM6:DM7"/>
    <mergeCell ref="DN6:DP6"/>
    <mergeCell ref="DQ6:DQ7"/>
    <mergeCell ref="DR6:DT6"/>
    <mergeCell ref="DU6:DU7"/>
    <mergeCell ref="DV6:DX6"/>
    <mergeCell ref="DY6:DY7"/>
    <mergeCell ref="DZ6:EB6"/>
    <mergeCell ref="EC6:EE6"/>
    <mergeCell ref="EF6:EF7"/>
    <mergeCell ref="EG6:EG7"/>
    <mergeCell ref="EH6:EJ6"/>
    <mergeCell ref="EK6:EK7"/>
    <mergeCell ref="EL6:EN6"/>
    <mergeCell ref="EO6:EQ6"/>
    <mergeCell ref="ER6:ER7"/>
    <mergeCell ref="ES6:ES7"/>
    <mergeCell ref="ET6:EV6"/>
    <mergeCell ref="EW6:EW7"/>
    <mergeCell ref="EX6:EZ6"/>
    <mergeCell ref="FA6:FA7"/>
    <mergeCell ref="FB6:FD6"/>
    <mergeCell ref="FE6:FE7"/>
    <mergeCell ref="FF6:FH6"/>
    <mergeCell ref="FI6:FK6"/>
    <mergeCell ref="FL6:FL7"/>
    <mergeCell ref="FM6:FM7"/>
    <mergeCell ref="FN6:FP6"/>
    <mergeCell ref="FQ6:FQ7"/>
    <mergeCell ref="FR6:FT6"/>
    <mergeCell ref="FU6:FW6"/>
    <mergeCell ref="GJ6:GJ7"/>
    <mergeCell ref="GK6:GK7"/>
    <mergeCell ref="FX6:FX7"/>
    <mergeCell ref="FY6:FY7"/>
    <mergeCell ref="FZ6:GB6"/>
    <mergeCell ref="GC6:GC7"/>
    <mergeCell ref="HF6:HH6"/>
    <mergeCell ref="HI6:HI7"/>
    <mergeCell ref="GV6:GV7"/>
    <mergeCell ref="GW6:GW7"/>
    <mergeCell ref="GX6:GZ6"/>
    <mergeCell ref="HA6:HA7"/>
    <mergeCell ref="B21:D21"/>
    <mergeCell ref="B26:D26"/>
    <mergeCell ref="HB6:HD6"/>
    <mergeCell ref="HE6:HE7"/>
    <mergeCell ref="GL6:GN6"/>
    <mergeCell ref="GO6:GO7"/>
    <mergeCell ref="GP6:GR6"/>
    <mergeCell ref="GS6:GU6"/>
    <mergeCell ref="GD6:GF6"/>
    <mergeCell ref="GG6:GI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33"/>
  <sheetViews>
    <sheetView workbookViewId="0" topLeftCell="A1">
      <pane ySplit="3" topLeftCell="BM4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3.00390625" style="5" customWidth="1"/>
    <col min="2" max="2" width="6.25390625" style="23" bestFit="1" customWidth="1"/>
    <col min="3" max="3" width="6.75390625" style="23" customWidth="1"/>
    <col min="4" max="4" width="40.375" style="23" customWidth="1"/>
    <col min="5" max="5" width="9.125" style="23" customWidth="1"/>
    <col min="6" max="6" width="10.25390625" style="5" customWidth="1"/>
    <col min="7" max="7" width="10.75390625" style="0" customWidth="1"/>
    <col min="8" max="8" width="7.375" style="0" customWidth="1"/>
    <col min="9" max="9" width="9.375" style="8" customWidth="1"/>
    <col min="10" max="10" width="9.25390625" style="9" customWidth="1"/>
    <col min="11" max="11" width="8.75390625" style="9" customWidth="1"/>
    <col min="12" max="12" width="15.125" style="0" customWidth="1"/>
    <col min="13" max="16384" width="9.125" style="5" customWidth="1"/>
  </cols>
  <sheetData>
    <row r="1" spans="2:12" ht="63.75" customHeight="1">
      <c r="B1" s="194" t="s">
        <v>149</v>
      </c>
      <c r="C1" s="194"/>
      <c r="D1" s="194"/>
      <c r="E1" s="194"/>
      <c r="F1" s="194"/>
      <c r="G1" s="194"/>
      <c r="H1" s="6"/>
      <c r="I1" s="6"/>
      <c r="J1" s="6"/>
      <c r="K1" s="6"/>
      <c r="L1" s="7"/>
    </row>
    <row r="2" spans="2:12" ht="18" customHeight="1" thickBot="1">
      <c r="B2" s="5"/>
      <c r="C2"/>
      <c r="D2"/>
      <c r="E2" s="8"/>
      <c r="F2" s="9"/>
      <c r="G2" s="9"/>
      <c r="I2" s="5"/>
      <c r="J2" s="5"/>
      <c r="K2" s="5"/>
      <c r="L2" s="5"/>
    </row>
    <row r="3" spans="2:7" s="10" customFormat="1" ht="27.75" customHeight="1" thickBot="1">
      <c r="B3" s="11" t="s">
        <v>141</v>
      </c>
      <c r="C3" s="12" t="s">
        <v>2</v>
      </c>
      <c r="D3" s="13" t="s">
        <v>142</v>
      </c>
      <c r="E3" s="13" t="s">
        <v>143</v>
      </c>
      <c r="F3" s="13" t="s">
        <v>144</v>
      </c>
      <c r="G3" s="14" t="s">
        <v>145</v>
      </c>
    </row>
    <row r="4" spans="2:12" ht="24.75" customHeight="1">
      <c r="B4" s="191" t="s">
        <v>154</v>
      </c>
      <c r="C4" s="192"/>
      <c r="D4" s="192"/>
      <c r="E4" s="192"/>
      <c r="F4" s="192"/>
      <c r="G4" s="193"/>
      <c r="H4" s="5"/>
      <c r="I4" s="5"/>
      <c r="J4" s="5"/>
      <c r="K4" s="5"/>
      <c r="L4" s="5"/>
    </row>
    <row r="5" spans="2:12" ht="16.5" customHeight="1">
      <c r="B5" s="15">
        <v>5</v>
      </c>
      <c r="C5" s="1" t="s">
        <v>112</v>
      </c>
      <c r="D5" s="16" t="s">
        <v>148</v>
      </c>
      <c r="E5" s="17">
        <v>70</v>
      </c>
      <c r="F5" s="185">
        <v>98</v>
      </c>
      <c r="G5" s="188">
        <v>1</v>
      </c>
      <c r="H5" s="5"/>
      <c r="I5" s="5"/>
      <c r="J5" s="5"/>
      <c r="K5" s="5"/>
      <c r="L5" s="5"/>
    </row>
    <row r="6" spans="2:12" ht="16.5" customHeight="1">
      <c r="B6" s="18">
        <v>6</v>
      </c>
      <c r="C6" s="1" t="s">
        <v>112</v>
      </c>
      <c r="D6" s="16" t="s">
        <v>155</v>
      </c>
      <c r="E6" s="17">
        <v>28</v>
      </c>
      <c r="F6" s="186"/>
      <c r="G6" s="189"/>
      <c r="H6" s="5"/>
      <c r="I6" s="5"/>
      <c r="J6" s="5"/>
      <c r="K6" s="5"/>
      <c r="L6" s="5"/>
    </row>
    <row r="7" spans="2:7" s="10" customFormat="1" ht="16.5" customHeight="1" thickBot="1">
      <c r="B7" s="19"/>
      <c r="C7" s="20"/>
      <c r="D7" s="21"/>
      <c r="E7" s="22"/>
      <c r="F7" s="187"/>
      <c r="G7" s="190"/>
    </row>
    <row r="8" spans="2:12" ht="24.75" customHeight="1">
      <c r="B8" s="191" t="s">
        <v>146</v>
      </c>
      <c r="C8" s="192"/>
      <c r="D8" s="192"/>
      <c r="E8" s="192"/>
      <c r="F8" s="192"/>
      <c r="G8" s="193"/>
      <c r="H8" s="5"/>
      <c r="I8" s="5"/>
      <c r="J8" s="5"/>
      <c r="K8" s="5"/>
      <c r="L8" s="5"/>
    </row>
    <row r="9" spans="2:12" ht="16.5" customHeight="1">
      <c r="B9" s="15">
        <v>4</v>
      </c>
      <c r="C9" s="1" t="s">
        <v>109</v>
      </c>
      <c r="D9" s="16" t="s">
        <v>159</v>
      </c>
      <c r="E9" s="17">
        <v>40</v>
      </c>
      <c r="F9" s="185">
        <v>79</v>
      </c>
      <c r="G9" s="188">
        <v>2</v>
      </c>
      <c r="H9" s="5"/>
      <c r="I9" s="5"/>
      <c r="J9" s="5"/>
      <c r="K9" s="5"/>
      <c r="L9" s="5"/>
    </row>
    <row r="10" spans="2:12" ht="16.5" customHeight="1">
      <c r="B10" s="18">
        <v>11</v>
      </c>
      <c r="C10" s="1" t="s">
        <v>109</v>
      </c>
      <c r="D10" s="16" t="s">
        <v>160</v>
      </c>
      <c r="E10" s="17">
        <v>24</v>
      </c>
      <c r="F10" s="186"/>
      <c r="G10" s="189"/>
      <c r="H10" s="5"/>
      <c r="I10" s="5"/>
      <c r="J10" s="5"/>
      <c r="K10" s="5"/>
      <c r="L10" s="5"/>
    </row>
    <row r="11" spans="2:7" s="10" customFormat="1" ht="16.5" customHeight="1" thickBot="1">
      <c r="B11" s="19">
        <v>36</v>
      </c>
      <c r="C11" s="20" t="s">
        <v>112</v>
      </c>
      <c r="D11" s="21" t="s">
        <v>161</v>
      </c>
      <c r="E11" s="22">
        <v>39</v>
      </c>
      <c r="F11" s="187"/>
      <c r="G11" s="190"/>
    </row>
    <row r="12" spans="2:12" ht="24.75" customHeight="1">
      <c r="B12" s="191" t="s">
        <v>147</v>
      </c>
      <c r="C12" s="192"/>
      <c r="D12" s="192"/>
      <c r="E12" s="192"/>
      <c r="F12" s="192"/>
      <c r="G12" s="193"/>
      <c r="H12" s="5"/>
      <c r="I12" s="5"/>
      <c r="J12" s="5"/>
      <c r="K12" s="5"/>
      <c r="L12" s="5"/>
    </row>
    <row r="13" spans="2:12" ht="16.5" customHeight="1">
      <c r="B13" s="15">
        <v>3</v>
      </c>
      <c r="C13" s="1" t="s">
        <v>112</v>
      </c>
      <c r="D13" s="16" t="s">
        <v>156</v>
      </c>
      <c r="E13" s="17">
        <v>9</v>
      </c>
      <c r="F13" s="185">
        <v>59</v>
      </c>
      <c r="G13" s="188">
        <v>3</v>
      </c>
      <c r="H13" s="5"/>
      <c r="I13" s="5"/>
      <c r="J13" s="5"/>
      <c r="K13" s="5"/>
      <c r="L13" s="5"/>
    </row>
    <row r="14" spans="2:12" ht="16.5" customHeight="1">
      <c r="B14" s="18">
        <v>9</v>
      </c>
      <c r="C14" s="1" t="s">
        <v>103</v>
      </c>
      <c r="D14" s="16" t="s">
        <v>157</v>
      </c>
      <c r="E14" s="17">
        <v>50</v>
      </c>
      <c r="F14" s="186"/>
      <c r="G14" s="189"/>
      <c r="H14" s="5"/>
      <c r="I14" s="5"/>
      <c r="J14" s="5"/>
      <c r="K14" s="5"/>
      <c r="L14" s="5"/>
    </row>
    <row r="15" spans="2:7" s="10" customFormat="1" ht="16.5" customHeight="1" thickBot="1">
      <c r="B15" s="19">
        <v>8</v>
      </c>
      <c r="C15" s="20" t="s">
        <v>109</v>
      </c>
      <c r="D15" s="21" t="s">
        <v>158</v>
      </c>
      <c r="E15" s="22">
        <v>1</v>
      </c>
      <c r="F15" s="187"/>
      <c r="G15" s="190"/>
    </row>
    <row r="16" spans="2:12" ht="24.75" customHeight="1">
      <c r="B16" s="191" t="s">
        <v>150</v>
      </c>
      <c r="C16" s="192"/>
      <c r="D16" s="192"/>
      <c r="E16" s="192"/>
      <c r="F16" s="192"/>
      <c r="G16" s="193"/>
      <c r="H16" s="5"/>
      <c r="I16" s="5"/>
      <c r="J16" s="5"/>
      <c r="K16" s="5"/>
      <c r="L16" s="5"/>
    </row>
    <row r="17" spans="2:12" ht="16.5" customHeight="1">
      <c r="B17" s="15">
        <v>16</v>
      </c>
      <c r="C17" s="1" t="s">
        <v>109</v>
      </c>
      <c r="D17" s="16" t="s">
        <v>151</v>
      </c>
      <c r="E17" s="17">
        <v>11</v>
      </c>
      <c r="F17" s="185">
        <v>32</v>
      </c>
      <c r="G17" s="188">
        <v>4</v>
      </c>
      <c r="H17" s="5"/>
      <c r="I17" s="5"/>
      <c r="J17" s="5"/>
      <c r="K17" s="5"/>
      <c r="L17" s="5"/>
    </row>
    <row r="18" spans="2:12" ht="16.5" customHeight="1">
      <c r="B18" s="18">
        <v>17</v>
      </c>
      <c r="C18" s="1" t="s">
        <v>103</v>
      </c>
      <c r="D18" s="16" t="s">
        <v>153</v>
      </c>
      <c r="E18" s="17">
        <v>21</v>
      </c>
      <c r="F18" s="186"/>
      <c r="G18" s="189"/>
      <c r="H18" s="5"/>
      <c r="I18" s="5"/>
      <c r="J18" s="5"/>
      <c r="K18" s="5"/>
      <c r="L18" s="5"/>
    </row>
    <row r="19" spans="2:7" s="10" customFormat="1" ht="16.5" customHeight="1" thickBot="1">
      <c r="B19" s="19"/>
      <c r="C19" s="20"/>
      <c r="D19" s="21"/>
      <c r="E19" s="22"/>
      <c r="F19" s="187"/>
      <c r="G19" s="190"/>
    </row>
    <row r="20" spans="2:12" ht="24.75" customHeight="1">
      <c r="B20" s="191" t="s">
        <v>152</v>
      </c>
      <c r="C20" s="192"/>
      <c r="D20" s="192"/>
      <c r="E20" s="192"/>
      <c r="F20" s="192"/>
      <c r="G20" s="193"/>
      <c r="H20" s="5"/>
      <c r="I20" s="5"/>
      <c r="J20" s="5"/>
      <c r="K20" s="5"/>
      <c r="L20" s="5"/>
    </row>
    <row r="21" spans="2:12" ht="16.5" customHeight="1">
      <c r="B21" s="15">
        <v>1</v>
      </c>
      <c r="C21" s="1" t="s">
        <v>112</v>
      </c>
      <c r="D21" s="16" t="s">
        <v>163</v>
      </c>
      <c r="E21" s="17" t="s">
        <v>167</v>
      </c>
      <c r="F21" s="185">
        <v>18</v>
      </c>
      <c r="G21" s="188">
        <v>5</v>
      </c>
      <c r="H21" s="5"/>
      <c r="I21" s="5"/>
      <c r="J21" s="5"/>
      <c r="K21" s="5"/>
      <c r="L21" s="5"/>
    </row>
    <row r="22" spans="2:12" ht="16.5" customHeight="1">
      <c r="B22" s="18">
        <v>7</v>
      </c>
      <c r="C22" s="1" t="s">
        <v>112</v>
      </c>
      <c r="D22" s="16" t="s">
        <v>162</v>
      </c>
      <c r="E22" s="17">
        <v>18</v>
      </c>
      <c r="F22" s="186"/>
      <c r="G22" s="189"/>
      <c r="H22" s="5"/>
      <c r="I22" s="5"/>
      <c r="J22" s="5"/>
      <c r="K22" s="5"/>
      <c r="L22" s="5"/>
    </row>
    <row r="23" spans="2:7" s="10" customFormat="1" ht="16.5" customHeight="1" thickBot="1">
      <c r="B23" s="19"/>
      <c r="C23" s="20"/>
      <c r="D23" s="21"/>
      <c r="E23" s="22"/>
      <c r="F23" s="187"/>
      <c r="G23" s="190"/>
    </row>
    <row r="24" spans="7:12" ht="12.75">
      <c r="G24" s="24"/>
      <c r="H24" s="25"/>
      <c r="I24" s="26"/>
      <c r="J24" s="27"/>
      <c r="K24" s="27"/>
      <c r="L24" s="24"/>
    </row>
    <row r="25" ht="12.75">
      <c r="I25" s="28"/>
    </row>
    <row r="26" ht="12.75">
      <c r="I26" s="28"/>
    </row>
    <row r="27" ht="12.75">
      <c r="I27" s="28"/>
    </row>
    <row r="29" spans="3:5" ht="12.75">
      <c r="C29" s="23" t="s">
        <v>170</v>
      </c>
      <c r="E29" s="23" t="s">
        <v>171</v>
      </c>
    </row>
    <row r="30" spans="2:49" s="29" customFormat="1" ht="12.75">
      <c r="B30" s="30"/>
      <c r="C30"/>
      <c r="F30" s="31"/>
      <c r="G30"/>
      <c r="H30"/>
      <c r="I30" s="8"/>
      <c r="J30" s="9"/>
      <c r="K30" s="9"/>
      <c r="L30"/>
      <c r="N30" s="32"/>
      <c r="S30" s="33"/>
      <c r="T30" s="33"/>
      <c r="U30" s="33"/>
      <c r="V30" s="33"/>
      <c r="W30" s="33"/>
      <c r="X30" s="33"/>
      <c r="Y30" s="33"/>
      <c r="AE30" s="33"/>
      <c r="AF30" s="33"/>
      <c r="AG30" s="33"/>
      <c r="AH30" s="33"/>
      <c r="AI30" s="33"/>
      <c r="AJ30" s="33"/>
      <c r="AK30" s="33"/>
      <c r="AP30" s="31"/>
      <c r="AQ30" s="33"/>
      <c r="AR30" s="33"/>
      <c r="AS30" s="33"/>
      <c r="AT30" s="33"/>
      <c r="AU30" s="33"/>
      <c r="AV30" s="33"/>
      <c r="AW30" s="33"/>
    </row>
    <row r="31" spans="2:49" s="29" customFormat="1" ht="12.75">
      <c r="B31"/>
      <c r="C31"/>
      <c r="F31" s="34"/>
      <c r="G31"/>
      <c r="H31"/>
      <c r="I31" s="8"/>
      <c r="J31" s="9"/>
      <c r="K31" s="9"/>
      <c r="L31"/>
      <c r="N31" s="32"/>
      <c r="S31" s="33"/>
      <c r="T31" s="33"/>
      <c r="U31" s="33"/>
      <c r="V31" s="33"/>
      <c r="W31" s="33"/>
      <c r="X31" s="33"/>
      <c r="Y31" s="33"/>
      <c r="AE31" s="33"/>
      <c r="AF31" s="33"/>
      <c r="AG31" s="33"/>
      <c r="AH31" s="33"/>
      <c r="AI31" s="33"/>
      <c r="AJ31" s="33"/>
      <c r="AK31" s="33"/>
      <c r="AP31" s="34"/>
      <c r="AQ31" s="33"/>
      <c r="AR31" s="33"/>
      <c r="AS31" s="33"/>
      <c r="AT31" s="33"/>
      <c r="AU31" s="33"/>
      <c r="AV31" s="33"/>
      <c r="AW31" s="33"/>
    </row>
    <row r="32" spans="2:49" s="29" customFormat="1" ht="12.75">
      <c r="B32"/>
      <c r="C32"/>
      <c r="F32" s="34"/>
      <c r="G32"/>
      <c r="H32"/>
      <c r="I32" s="8"/>
      <c r="J32" s="9"/>
      <c r="K32" s="9"/>
      <c r="L32"/>
      <c r="N32" s="32"/>
      <c r="S32" s="33"/>
      <c r="T32" s="33"/>
      <c r="U32" s="33"/>
      <c r="V32" s="33"/>
      <c r="W32" s="33"/>
      <c r="X32" s="33"/>
      <c r="Y32" s="33"/>
      <c r="AE32" s="33"/>
      <c r="AF32" s="33"/>
      <c r="AG32" s="33"/>
      <c r="AH32" s="33"/>
      <c r="AI32" s="33"/>
      <c r="AJ32" s="33"/>
      <c r="AK32" s="33"/>
      <c r="AP32" s="34"/>
      <c r="AQ32" s="33"/>
      <c r="AR32" s="33"/>
      <c r="AS32" s="33"/>
      <c r="AT32" s="33"/>
      <c r="AU32" s="33"/>
      <c r="AV32" s="33"/>
      <c r="AW32" s="33"/>
    </row>
    <row r="33" spans="2:49" s="29" customFormat="1" ht="12.75">
      <c r="B33"/>
      <c r="C33" t="s">
        <v>172</v>
      </c>
      <c r="E33" s="29" t="s">
        <v>173</v>
      </c>
      <c r="F33" s="31"/>
      <c r="G33"/>
      <c r="H33"/>
      <c r="I33" s="8"/>
      <c r="J33" s="9"/>
      <c r="K33" s="9"/>
      <c r="L33"/>
      <c r="N33" s="32"/>
      <c r="S33" s="33"/>
      <c r="T33" s="33"/>
      <c r="U33" s="33"/>
      <c r="V33" s="33"/>
      <c r="W33" s="33"/>
      <c r="X33" s="33"/>
      <c r="Y33" s="33"/>
      <c r="AE33" s="33"/>
      <c r="AF33" s="33"/>
      <c r="AG33" s="33"/>
      <c r="AH33" s="33"/>
      <c r="AI33" s="33"/>
      <c r="AJ33" s="33"/>
      <c r="AK33" s="33"/>
      <c r="AP33" s="31"/>
      <c r="AQ33" s="33"/>
      <c r="AR33" s="33"/>
      <c r="AS33" s="33"/>
      <c r="AT33" s="33"/>
      <c r="AU33" s="33"/>
      <c r="AV33" s="33"/>
      <c r="AW33" s="33"/>
    </row>
  </sheetData>
  <mergeCells count="16">
    <mergeCell ref="B1:G1"/>
    <mergeCell ref="B16:G16"/>
    <mergeCell ref="F17:F19"/>
    <mergeCell ref="G17:G19"/>
    <mergeCell ref="B20:G20"/>
    <mergeCell ref="F21:F23"/>
    <mergeCell ref="G21:G23"/>
    <mergeCell ref="B8:G8"/>
    <mergeCell ref="F9:F11"/>
    <mergeCell ref="G9:G11"/>
    <mergeCell ref="B12:G12"/>
    <mergeCell ref="F13:F15"/>
    <mergeCell ref="G13:G15"/>
    <mergeCell ref="B4:G4"/>
    <mergeCell ref="F5:F7"/>
    <mergeCell ref="G5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I24"/>
  <sheetViews>
    <sheetView workbookViewId="0" topLeftCell="A1">
      <pane xSplit="7" ySplit="5" topLeftCell="W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9" sqref="B9"/>
    </sheetView>
  </sheetViews>
  <sheetFormatPr defaultColWidth="9.00390625" defaultRowHeight="12.75"/>
  <cols>
    <col min="1" max="1" width="4.875" style="0" customWidth="1"/>
    <col min="2" max="2" width="3.125" style="0" bestFit="1" customWidth="1"/>
    <col min="3" max="3" width="7.125" style="0" bestFit="1" customWidth="1"/>
    <col min="4" max="4" width="5.375" style="0" customWidth="1"/>
    <col min="5" max="5" width="6.00390625" style="0" customWidth="1"/>
    <col min="6" max="6" width="4.625" style="0" bestFit="1" customWidth="1"/>
    <col min="7" max="7" width="24.00390625" style="0" customWidth="1"/>
    <col min="8" max="8" width="10.125" style="0" customWidth="1"/>
    <col min="9" max="9" width="10.375" style="0" customWidth="1"/>
    <col min="10" max="10" width="4.00390625" style="0" customWidth="1"/>
    <col min="11" max="11" width="4.25390625" style="0" customWidth="1"/>
    <col min="12" max="12" width="3.875" style="0" customWidth="1"/>
    <col min="13" max="13" width="3.25390625" style="0" bestFit="1" customWidth="1"/>
    <col min="14" max="16" width="5.375" style="0" customWidth="1"/>
    <col min="17" max="17" width="5.625" style="0" bestFit="1" customWidth="1"/>
    <col min="18" max="20" width="5.375" style="0" customWidth="1"/>
    <col min="21" max="21" width="5.625" style="0" bestFit="1" customWidth="1"/>
    <col min="22" max="25" width="5.375" style="0" customWidth="1"/>
    <col min="26" max="26" width="4.00390625" style="0" customWidth="1"/>
    <col min="27" max="27" width="4.25390625" style="0" customWidth="1"/>
    <col min="28" max="28" width="3.875" style="0" customWidth="1"/>
    <col min="29" max="29" width="4.00390625" style="0" customWidth="1"/>
    <col min="30" max="30" width="4.25390625" style="0" customWidth="1"/>
    <col min="31" max="31" width="3.875" style="0" customWidth="1"/>
    <col min="32" max="32" width="3.25390625" style="0" customWidth="1"/>
    <col min="33" max="33" width="4.00390625" style="0" bestFit="1" customWidth="1"/>
    <col min="34" max="34" width="4.00390625" style="0" customWidth="1"/>
    <col min="35" max="35" width="4.25390625" style="0" customWidth="1"/>
    <col min="36" max="36" width="3.875" style="0" customWidth="1"/>
    <col min="37" max="37" width="5.625" style="0" bestFit="1" customWidth="1"/>
    <col min="38" max="38" width="4.00390625" style="0" customWidth="1"/>
    <col min="39" max="39" width="4.25390625" style="0" customWidth="1"/>
    <col min="40" max="40" width="3.875" style="0" customWidth="1"/>
    <col min="41" max="41" width="4.00390625" style="0" customWidth="1"/>
    <col min="42" max="42" width="4.25390625" style="0" customWidth="1"/>
    <col min="43" max="43" width="3.875" style="0" customWidth="1"/>
    <col min="44" max="44" width="3.25390625" style="0" customWidth="1"/>
    <col min="45" max="45" width="4.00390625" style="0" bestFit="1" customWidth="1"/>
    <col min="46" max="46" width="4.00390625" style="0" customWidth="1"/>
    <col min="47" max="47" width="4.25390625" style="0" customWidth="1"/>
    <col min="48" max="48" width="3.875" style="0" customWidth="1"/>
    <col min="49" max="49" width="5.625" style="0" bestFit="1" customWidth="1"/>
    <col min="50" max="50" width="4.00390625" style="0" customWidth="1"/>
    <col min="51" max="51" width="4.25390625" style="0" customWidth="1"/>
    <col min="52" max="52" width="3.875" style="0" customWidth="1"/>
    <col min="53" max="53" width="4.00390625" style="0" customWidth="1"/>
    <col min="54" max="54" width="4.25390625" style="0" customWidth="1"/>
    <col min="55" max="55" width="3.875" style="0" customWidth="1"/>
    <col min="56" max="56" width="3.25390625" style="0" customWidth="1"/>
    <col min="57" max="57" width="6.625" style="0" bestFit="1" customWidth="1"/>
    <col min="58" max="60" width="5.00390625" style="0" customWidth="1"/>
    <col min="61" max="61" width="4.625" style="0" bestFit="1" customWidth="1"/>
    <col min="62" max="64" width="5.75390625" style="0" customWidth="1"/>
    <col min="65" max="65" width="4.625" style="0" bestFit="1" customWidth="1"/>
    <col min="66" max="66" width="4.00390625" style="0" customWidth="1"/>
    <col min="67" max="67" width="4.25390625" style="0" customWidth="1"/>
    <col min="68" max="68" width="3.875" style="0" customWidth="1"/>
    <col min="69" max="69" width="4.625" style="0" bestFit="1" customWidth="1"/>
    <col min="70" max="70" width="4.00390625" style="0" customWidth="1"/>
    <col min="71" max="71" width="4.25390625" style="0" customWidth="1"/>
    <col min="72" max="72" width="3.875" style="0" customWidth="1"/>
    <col min="73" max="73" width="4.00390625" style="0" customWidth="1"/>
    <col min="74" max="74" width="4.25390625" style="0" customWidth="1"/>
    <col min="75" max="75" width="3.875" style="0" customWidth="1"/>
    <col min="76" max="76" width="3.25390625" style="0" customWidth="1"/>
    <col min="77" max="77" width="4.00390625" style="0" bestFit="1" customWidth="1"/>
    <col min="78" max="78" width="4.00390625" style="0" customWidth="1"/>
    <col min="79" max="79" width="4.25390625" style="0" customWidth="1"/>
    <col min="80" max="80" width="3.875" style="0" customWidth="1"/>
    <col min="81" max="81" width="5.625" style="0" bestFit="1" customWidth="1"/>
    <col min="82" max="82" width="4.00390625" style="0" customWidth="1"/>
    <col min="83" max="83" width="4.25390625" style="0" customWidth="1"/>
    <col min="84" max="84" width="3.875" style="0" customWidth="1"/>
    <col min="85" max="85" width="4.00390625" style="0" customWidth="1"/>
    <col min="86" max="86" width="5.00390625" style="0" customWidth="1"/>
    <col min="87" max="87" width="3.875" style="0" customWidth="1"/>
    <col min="88" max="88" width="3.25390625" style="0" customWidth="1"/>
    <col min="89" max="89" width="6.00390625" style="0" bestFit="1" customWidth="1"/>
    <col min="90" max="90" width="4.00390625" style="0" customWidth="1"/>
    <col min="91" max="91" width="4.25390625" style="0" customWidth="1"/>
    <col min="92" max="92" width="3.875" style="0" customWidth="1"/>
    <col min="93" max="93" width="5.625" style="0" bestFit="1" customWidth="1"/>
    <col min="94" max="94" width="4.00390625" style="0" customWidth="1"/>
    <col min="95" max="95" width="4.25390625" style="0" customWidth="1"/>
    <col min="96" max="96" width="3.875" style="0" customWidth="1"/>
    <col min="97" max="97" width="4.00390625" style="0" customWidth="1"/>
    <col min="98" max="98" width="4.25390625" style="0" customWidth="1"/>
    <col min="99" max="99" width="3.875" style="0" customWidth="1"/>
    <col min="100" max="100" width="3.25390625" style="0" customWidth="1"/>
    <col min="101" max="101" width="4.25390625" style="0" customWidth="1"/>
    <col min="102" max="104" width="5.00390625" style="0" customWidth="1"/>
    <col min="105" max="105" width="4.625" style="0" bestFit="1" customWidth="1"/>
    <col min="106" max="108" width="4.875" style="0" customWidth="1"/>
    <col min="109" max="109" width="5.625" style="0" bestFit="1" customWidth="1"/>
    <col min="110" max="110" width="4.00390625" style="0" customWidth="1"/>
    <col min="111" max="111" width="4.25390625" style="0" customWidth="1"/>
    <col min="112" max="112" width="3.875" style="0" customWidth="1"/>
    <col min="113" max="113" width="5.625" style="0" bestFit="1" customWidth="1"/>
  </cols>
  <sheetData>
    <row r="2" spans="3:7" ht="15.75">
      <c r="C2" s="62" t="s">
        <v>166</v>
      </c>
      <c r="G2" s="35"/>
    </row>
    <row r="3" ht="13.5" thickBot="1"/>
    <row r="4" spans="2:113" s="4" customFormat="1" ht="41.25" customHeight="1">
      <c r="B4" s="150" t="s">
        <v>0</v>
      </c>
      <c r="C4" s="152" t="s">
        <v>1</v>
      </c>
      <c r="D4" s="154" t="s">
        <v>140</v>
      </c>
      <c r="E4" s="152" t="s">
        <v>2</v>
      </c>
      <c r="F4" s="152" t="s">
        <v>3</v>
      </c>
      <c r="G4" s="156" t="s">
        <v>4</v>
      </c>
      <c r="H4" s="158" t="s">
        <v>5</v>
      </c>
      <c r="I4" s="160" t="s">
        <v>164</v>
      </c>
      <c r="J4" s="195" t="s">
        <v>13</v>
      </c>
      <c r="K4" s="196"/>
      <c r="L4" s="196"/>
      <c r="M4" s="162" t="s">
        <v>6</v>
      </c>
      <c r="N4" s="195" t="s">
        <v>15</v>
      </c>
      <c r="O4" s="196"/>
      <c r="P4" s="196"/>
      <c r="Q4" s="162" t="s">
        <v>12</v>
      </c>
      <c r="R4" s="195" t="s">
        <v>16</v>
      </c>
      <c r="S4" s="196"/>
      <c r="T4" s="196"/>
      <c r="U4" s="162" t="s">
        <v>17</v>
      </c>
      <c r="V4" s="195" t="s">
        <v>18</v>
      </c>
      <c r="W4" s="196"/>
      <c r="X4" s="196"/>
      <c r="Y4" s="162" t="s">
        <v>19</v>
      </c>
      <c r="Z4" s="195" t="s">
        <v>14</v>
      </c>
      <c r="AA4" s="196"/>
      <c r="AB4" s="196"/>
      <c r="AC4" s="197" t="s">
        <v>20</v>
      </c>
      <c r="AD4" s="196"/>
      <c r="AE4" s="196"/>
      <c r="AF4" s="152" t="s">
        <v>10</v>
      </c>
      <c r="AG4" s="165" t="s">
        <v>11</v>
      </c>
      <c r="AH4" s="195" t="s">
        <v>21</v>
      </c>
      <c r="AI4" s="196"/>
      <c r="AJ4" s="196"/>
      <c r="AK4" s="162" t="s">
        <v>25</v>
      </c>
      <c r="AL4" s="195" t="s">
        <v>22</v>
      </c>
      <c r="AM4" s="196"/>
      <c r="AN4" s="196"/>
      <c r="AO4" s="197" t="s">
        <v>23</v>
      </c>
      <c r="AP4" s="196"/>
      <c r="AQ4" s="196"/>
      <c r="AR4" s="152" t="s">
        <v>10</v>
      </c>
      <c r="AS4" s="165" t="s">
        <v>24</v>
      </c>
      <c r="AT4" s="195" t="s">
        <v>26</v>
      </c>
      <c r="AU4" s="196"/>
      <c r="AV4" s="196"/>
      <c r="AW4" s="162" t="s">
        <v>27</v>
      </c>
      <c r="AX4" s="195" t="s">
        <v>28</v>
      </c>
      <c r="AY4" s="196"/>
      <c r="AZ4" s="196"/>
      <c r="BA4" s="197" t="s">
        <v>29</v>
      </c>
      <c r="BB4" s="196"/>
      <c r="BC4" s="196"/>
      <c r="BD4" s="152" t="s">
        <v>10</v>
      </c>
      <c r="BE4" s="165" t="s">
        <v>30</v>
      </c>
      <c r="BF4" s="195" t="s">
        <v>31</v>
      </c>
      <c r="BG4" s="196"/>
      <c r="BH4" s="196"/>
      <c r="BI4" s="162" t="s">
        <v>32</v>
      </c>
      <c r="BJ4" s="195" t="s">
        <v>33</v>
      </c>
      <c r="BK4" s="196"/>
      <c r="BL4" s="196"/>
      <c r="BM4" s="162" t="s">
        <v>34</v>
      </c>
      <c r="BN4" s="195" t="s">
        <v>35</v>
      </c>
      <c r="BO4" s="196"/>
      <c r="BP4" s="196"/>
      <c r="BQ4" s="162" t="s">
        <v>36</v>
      </c>
      <c r="BR4" s="195" t="s">
        <v>37</v>
      </c>
      <c r="BS4" s="196"/>
      <c r="BT4" s="196"/>
      <c r="BU4" s="197" t="s">
        <v>38</v>
      </c>
      <c r="BV4" s="196"/>
      <c r="BW4" s="196"/>
      <c r="BX4" s="152" t="s">
        <v>10</v>
      </c>
      <c r="BY4" s="165" t="s">
        <v>39</v>
      </c>
      <c r="BZ4" s="195" t="s">
        <v>40</v>
      </c>
      <c r="CA4" s="196"/>
      <c r="CB4" s="196"/>
      <c r="CC4" s="162" t="s">
        <v>41</v>
      </c>
      <c r="CD4" s="195" t="s">
        <v>42</v>
      </c>
      <c r="CE4" s="196"/>
      <c r="CF4" s="196"/>
      <c r="CG4" s="197" t="s">
        <v>43</v>
      </c>
      <c r="CH4" s="196"/>
      <c r="CI4" s="196"/>
      <c r="CJ4" s="152" t="s">
        <v>10</v>
      </c>
      <c r="CK4" s="165" t="s">
        <v>44</v>
      </c>
      <c r="CL4" s="195" t="s">
        <v>45</v>
      </c>
      <c r="CM4" s="196"/>
      <c r="CN4" s="196"/>
      <c r="CO4" s="162" t="s">
        <v>46</v>
      </c>
      <c r="CP4" s="195" t="s">
        <v>47</v>
      </c>
      <c r="CQ4" s="196"/>
      <c r="CR4" s="196"/>
      <c r="CS4" s="197" t="s">
        <v>48</v>
      </c>
      <c r="CT4" s="196"/>
      <c r="CU4" s="196"/>
      <c r="CV4" s="152" t="s">
        <v>10</v>
      </c>
      <c r="CW4" s="165" t="s">
        <v>49</v>
      </c>
      <c r="CX4" s="195" t="s">
        <v>50</v>
      </c>
      <c r="CY4" s="196"/>
      <c r="CZ4" s="196"/>
      <c r="DA4" s="162" t="s">
        <v>51</v>
      </c>
      <c r="DB4" s="195" t="s">
        <v>52</v>
      </c>
      <c r="DC4" s="196"/>
      <c r="DD4" s="196"/>
      <c r="DE4" s="162" t="s">
        <v>53</v>
      </c>
      <c r="DF4" s="195" t="s">
        <v>54</v>
      </c>
      <c r="DG4" s="196"/>
      <c r="DH4" s="196"/>
      <c r="DI4" s="162" t="s">
        <v>55</v>
      </c>
    </row>
    <row r="5" spans="2:113" s="4" customFormat="1" ht="12.75" customHeight="1" thickBot="1">
      <c r="B5" s="151"/>
      <c r="C5" s="153"/>
      <c r="D5" s="155"/>
      <c r="E5" s="153"/>
      <c r="F5" s="153"/>
      <c r="G5" s="157"/>
      <c r="H5" s="159"/>
      <c r="I5" s="161"/>
      <c r="J5" s="44" t="s">
        <v>7</v>
      </c>
      <c r="K5" s="38" t="s">
        <v>8</v>
      </c>
      <c r="L5" s="38" t="s">
        <v>9</v>
      </c>
      <c r="M5" s="163"/>
      <c r="N5" s="44" t="s">
        <v>7</v>
      </c>
      <c r="O5" s="38" t="s">
        <v>8</v>
      </c>
      <c r="P5" s="38" t="s">
        <v>9</v>
      </c>
      <c r="Q5" s="163"/>
      <c r="R5" s="44" t="s">
        <v>7</v>
      </c>
      <c r="S5" s="38" t="s">
        <v>8</v>
      </c>
      <c r="T5" s="38" t="s">
        <v>9</v>
      </c>
      <c r="U5" s="163"/>
      <c r="V5" s="44" t="s">
        <v>7</v>
      </c>
      <c r="W5" s="38" t="s">
        <v>8</v>
      </c>
      <c r="X5" s="38" t="s">
        <v>9</v>
      </c>
      <c r="Y5" s="163"/>
      <c r="Z5" s="44" t="s">
        <v>7</v>
      </c>
      <c r="AA5" s="38" t="s">
        <v>8</v>
      </c>
      <c r="AB5" s="38" t="s">
        <v>9</v>
      </c>
      <c r="AC5" s="38" t="s">
        <v>7</v>
      </c>
      <c r="AD5" s="38" t="s">
        <v>8</v>
      </c>
      <c r="AE5" s="38" t="s">
        <v>9</v>
      </c>
      <c r="AF5" s="153"/>
      <c r="AG5" s="163"/>
      <c r="AH5" s="44" t="s">
        <v>7</v>
      </c>
      <c r="AI5" s="38" t="s">
        <v>8</v>
      </c>
      <c r="AJ5" s="38" t="s">
        <v>9</v>
      </c>
      <c r="AK5" s="163"/>
      <c r="AL5" s="44" t="s">
        <v>7</v>
      </c>
      <c r="AM5" s="38" t="s">
        <v>8</v>
      </c>
      <c r="AN5" s="38" t="s">
        <v>9</v>
      </c>
      <c r="AO5" s="38" t="s">
        <v>7</v>
      </c>
      <c r="AP5" s="38" t="s">
        <v>8</v>
      </c>
      <c r="AQ5" s="38" t="s">
        <v>9</v>
      </c>
      <c r="AR5" s="153"/>
      <c r="AS5" s="163"/>
      <c r="AT5" s="44" t="s">
        <v>7</v>
      </c>
      <c r="AU5" s="38" t="s">
        <v>8</v>
      </c>
      <c r="AV5" s="38" t="s">
        <v>9</v>
      </c>
      <c r="AW5" s="163"/>
      <c r="AX5" s="44" t="s">
        <v>7</v>
      </c>
      <c r="AY5" s="38" t="s">
        <v>8</v>
      </c>
      <c r="AZ5" s="38" t="s">
        <v>9</v>
      </c>
      <c r="BA5" s="38" t="s">
        <v>7</v>
      </c>
      <c r="BB5" s="38" t="s">
        <v>8</v>
      </c>
      <c r="BC5" s="38" t="s">
        <v>9</v>
      </c>
      <c r="BD5" s="153"/>
      <c r="BE5" s="163"/>
      <c r="BF5" s="44" t="s">
        <v>7</v>
      </c>
      <c r="BG5" s="38" t="s">
        <v>8</v>
      </c>
      <c r="BH5" s="38" t="s">
        <v>9</v>
      </c>
      <c r="BI5" s="163"/>
      <c r="BJ5" s="44" t="s">
        <v>7</v>
      </c>
      <c r="BK5" s="38" t="s">
        <v>8</v>
      </c>
      <c r="BL5" s="38" t="s">
        <v>9</v>
      </c>
      <c r="BM5" s="163"/>
      <c r="BN5" s="44" t="s">
        <v>7</v>
      </c>
      <c r="BO5" s="38" t="s">
        <v>8</v>
      </c>
      <c r="BP5" s="38" t="s">
        <v>9</v>
      </c>
      <c r="BQ5" s="163"/>
      <c r="BR5" s="44" t="s">
        <v>7</v>
      </c>
      <c r="BS5" s="38" t="s">
        <v>8</v>
      </c>
      <c r="BT5" s="38" t="s">
        <v>9</v>
      </c>
      <c r="BU5" s="38" t="s">
        <v>7</v>
      </c>
      <c r="BV5" s="38" t="s">
        <v>8</v>
      </c>
      <c r="BW5" s="38" t="s">
        <v>9</v>
      </c>
      <c r="BX5" s="153"/>
      <c r="BY5" s="163"/>
      <c r="BZ5" s="44" t="s">
        <v>7</v>
      </c>
      <c r="CA5" s="38" t="s">
        <v>8</v>
      </c>
      <c r="CB5" s="38" t="s">
        <v>9</v>
      </c>
      <c r="CC5" s="163"/>
      <c r="CD5" s="44" t="s">
        <v>7</v>
      </c>
      <c r="CE5" s="38" t="s">
        <v>8</v>
      </c>
      <c r="CF5" s="38" t="s">
        <v>9</v>
      </c>
      <c r="CG5" s="38" t="s">
        <v>7</v>
      </c>
      <c r="CH5" s="38" t="s">
        <v>8</v>
      </c>
      <c r="CI5" s="38" t="s">
        <v>9</v>
      </c>
      <c r="CJ5" s="153"/>
      <c r="CK5" s="163"/>
      <c r="CL5" s="44" t="s">
        <v>7</v>
      </c>
      <c r="CM5" s="38" t="s">
        <v>8</v>
      </c>
      <c r="CN5" s="38" t="s">
        <v>9</v>
      </c>
      <c r="CO5" s="163"/>
      <c r="CP5" s="44" t="s">
        <v>7</v>
      </c>
      <c r="CQ5" s="38" t="s">
        <v>8</v>
      </c>
      <c r="CR5" s="38" t="s">
        <v>9</v>
      </c>
      <c r="CS5" s="38" t="s">
        <v>7</v>
      </c>
      <c r="CT5" s="38" t="s">
        <v>8</v>
      </c>
      <c r="CU5" s="38" t="s">
        <v>9</v>
      </c>
      <c r="CV5" s="153"/>
      <c r="CW5" s="163"/>
      <c r="CX5" s="44" t="s">
        <v>7</v>
      </c>
      <c r="CY5" s="38" t="s">
        <v>8</v>
      </c>
      <c r="CZ5" s="38" t="s">
        <v>9</v>
      </c>
      <c r="DA5" s="163"/>
      <c r="DB5" s="44" t="s">
        <v>7</v>
      </c>
      <c r="DC5" s="38" t="s">
        <v>8</v>
      </c>
      <c r="DD5" s="38" t="s">
        <v>9</v>
      </c>
      <c r="DE5" s="163"/>
      <c r="DF5" s="44" t="s">
        <v>7</v>
      </c>
      <c r="DG5" s="38" t="s">
        <v>8</v>
      </c>
      <c r="DH5" s="38" t="s">
        <v>9</v>
      </c>
      <c r="DI5" s="163"/>
    </row>
    <row r="6" spans="2:113" ht="25.5" hidden="1">
      <c r="B6" s="39"/>
      <c r="C6" s="56">
        <f aca="true" t="shared" si="0" ref="C6:C24">M6+Q6+U6+Y6+AG6+AK6+AS6+AW6+BE6+BI6+BM6+BQ6+BY6+CC6+CK6+CO6+CW6+DA6+DE6+DI6</f>
        <v>1281.9999999999995</v>
      </c>
      <c r="D6" s="36"/>
      <c r="E6" s="52" t="s">
        <v>124</v>
      </c>
      <c r="F6" s="53" t="s">
        <v>106</v>
      </c>
      <c r="G6" s="37" t="s">
        <v>107</v>
      </c>
      <c r="H6" s="48" t="s">
        <v>108</v>
      </c>
      <c r="I6" s="45"/>
      <c r="J6" s="64">
        <v>10</v>
      </c>
      <c r="K6" s="65">
        <v>22</v>
      </c>
      <c r="L6" s="65"/>
      <c r="M6" s="63"/>
      <c r="N6" s="64">
        <v>10</v>
      </c>
      <c r="O6" s="65">
        <v>40</v>
      </c>
      <c r="P6" s="65"/>
      <c r="Q6" s="63">
        <f>(TIME(N6,O6,P6)-TIME(J6,K6,L6))*86400-1080</f>
        <v>-3.865352482534945E-12</v>
      </c>
      <c r="R6" s="64">
        <v>11</v>
      </c>
      <c r="S6" s="65">
        <v>0</v>
      </c>
      <c r="T6" s="65"/>
      <c r="U6" s="63">
        <f>(TIME(R6,S6,T6)-TIME(N6,O6,P6))*86400-1200</f>
        <v>0</v>
      </c>
      <c r="V6" s="64">
        <v>11</v>
      </c>
      <c r="W6" s="65">
        <v>18</v>
      </c>
      <c r="X6" s="65"/>
      <c r="Y6" s="63">
        <f>(TIME(V6,W6,X6)-TIME(R6,S6,T6))*86400-1080</f>
        <v>5.6843418860808015E-12</v>
      </c>
      <c r="Z6" s="64">
        <v>11</v>
      </c>
      <c r="AA6" s="65">
        <v>21</v>
      </c>
      <c r="AB6" s="65"/>
      <c r="AC6" s="65">
        <v>11</v>
      </c>
      <c r="AD6" s="65">
        <v>25</v>
      </c>
      <c r="AE6" s="65">
        <v>54</v>
      </c>
      <c r="AF6" s="65"/>
      <c r="AG6" s="63">
        <f aca="true" t="shared" si="1" ref="AG6:AG23">(TIME(AC6,AD6,AE6)-TIME(Z6,AA6,AB6))*86400+AF6</f>
        <v>294.0000000000028</v>
      </c>
      <c r="AH6" s="64">
        <v>12</v>
      </c>
      <c r="AI6" s="65">
        <v>6</v>
      </c>
      <c r="AJ6" s="65"/>
      <c r="AK6" s="63">
        <f>(TIME(AH6,AI6,AJ6)-TIME(Z6,AA6,AB6))*86400-2700</f>
        <v>0</v>
      </c>
      <c r="AL6" s="64">
        <v>12</v>
      </c>
      <c r="AM6" s="65">
        <v>9</v>
      </c>
      <c r="AN6" s="65"/>
      <c r="AO6" s="65">
        <v>12</v>
      </c>
      <c r="AP6" s="65">
        <v>14</v>
      </c>
      <c r="AQ6" s="65">
        <v>25</v>
      </c>
      <c r="AR6" s="65"/>
      <c r="AS6" s="63">
        <f aca="true" t="shared" si="2" ref="AS6:AS20">(TIME(AO6,AP6,AQ6)-TIME(AL6,AM6,AN6))*86400+AR6</f>
        <v>324.99999999999966</v>
      </c>
      <c r="AT6" s="64">
        <v>12</v>
      </c>
      <c r="AU6" s="65">
        <v>36</v>
      </c>
      <c r="AV6" s="65"/>
      <c r="AW6" s="63">
        <f>(TIME(AT6,AU6,AV6)-TIME(AL6,AM6,AN6))*86400-1620</f>
        <v>3.865352482534945E-12</v>
      </c>
      <c r="AX6" s="64">
        <v>12</v>
      </c>
      <c r="AY6" s="65">
        <v>46</v>
      </c>
      <c r="AZ6" s="65"/>
      <c r="BA6" s="65">
        <v>12</v>
      </c>
      <c r="BB6" s="65">
        <v>49</v>
      </c>
      <c r="BC6" s="65">
        <v>10</v>
      </c>
      <c r="BD6" s="65"/>
      <c r="BE6" s="63">
        <f aca="true" t="shared" si="3" ref="BE6:BE20">(TIME(BA6,BB6,BC6)-TIME(AX6,AY6,AZ6))*86400+BD6</f>
        <v>189.99999999999773</v>
      </c>
      <c r="BF6" s="64">
        <v>12</v>
      </c>
      <c r="BG6" s="65">
        <v>55</v>
      </c>
      <c r="BH6" s="65"/>
      <c r="BI6" s="63">
        <f>(TIME(BF6,BG6,BH6)-TIME(AX6,AY6,AZ6))*86400-540</f>
        <v>-1.9326762412674725E-12</v>
      </c>
      <c r="BJ6" s="64">
        <v>13</v>
      </c>
      <c r="BK6" s="65">
        <v>5</v>
      </c>
      <c r="BL6" s="65"/>
      <c r="BM6" s="63">
        <f>(TIME(BJ6,BK6,BL6)-TIME(BF6,BG6,BH6))*86400-600</f>
        <v>7.503331289626658E-12</v>
      </c>
      <c r="BN6" s="64">
        <v>13</v>
      </c>
      <c r="BO6" s="65">
        <v>15</v>
      </c>
      <c r="BP6" s="65"/>
      <c r="BQ6" s="63">
        <f>(TIME(BN6,BO6,BP6)-TIME(BJ6,BK6,BL6))*86400-600</f>
        <v>-2.1600499167107046E-12</v>
      </c>
      <c r="BR6" s="64">
        <v>13</v>
      </c>
      <c r="BS6" s="65">
        <v>18</v>
      </c>
      <c r="BT6" s="65"/>
      <c r="BU6" s="65">
        <v>13</v>
      </c>
      <c r="BV6" s="65">
        <v>20</v>
      </c>
      <c r="BW6" s="65">
        <v>25</v>
      </c>
      <c r="BX6" s="65"/>
      <c r="BY6" s="63">
        <f aca="true" t="shared" si="4" ref="BY6:BY20">(TIME(BU6,BV6,BW6)-TIME(BR6,BS6,BT6))*86400+BX6</f>
        <v>145.00000000000028</v>
      </c>
      <c r="BZ6" s="64">
        <v>13</v>
      </c>
      <c r="CA6" s="65">
        <v>36</v>
      </c>
      <c r="CB6" s="65"/>
      <c r="CC6" s="63">
        <f>(TIME(BZ6,CA6,CB6)-TIME(BR6,BS6,BT6))*86400-1080</f>
        <v>-3.865352482534945E-12</v>
      </c>
      <c r="CD6" s="64">
        <v>13</v>
      </c>
      <c r="CE6" s="65">
        <v>39</v>
      </c>
      <c r="CF6" s="65"/>
      <c r="CG6" s="65">
        <v>13</v>
      </c>
      <c r="CH6" s="65">
        <v>42</v>
      </c>
      <c r="CI6" s="65">
        <v>2</v>
      </c>
      <c r="CJ6" s="65"/>
      <c r="CK6" s="63">
        <f aca="true" t="shared" si="5" ref="CK6:CK20">(TIME(CG6,CH6,CI6)-TIME(CD6,CE6,CF6))*86400+CJ6</f>
        <v>182.00000000000287</v>
      </c>
      <c r="CL6" s="64">
        <v>13</v>
      </c>
      <c r="CM6" s="65">
        <v>57</v>
      </c>
      <c r="CN6" s="65"/>
      <c r="CO6" s="63">
        <f>(TIME(CL6,CM6,CN6)-TIME(CD6,CE6,CF6))*86400-1080</f>
        <v>-3.865352482534945E-12</v>
      </c>
      <c r="CP6" s="64">
        <v>14</v>
      </c>
      <c r="CQ6" s="65">
        <v>0</v>
      </c>
      <c r="CR6" s="65"/>
      <c r="CS6" s="65">
        <v>14</v>
      </c>
      <c r="CT6" s="65">
        <v>2</v>
      </c>
      <c r="CU6" s="65">
        <v>26</v>
      </c>
      <c r="CV6" s="65"/>
      <c r="CW6" s="63">
        <f aca="true" t="shared" si="6" ref="CW6:CW20">(TIME(CS6,CT6,CU6)-TIME(CP6,CQ6,CR6))*86400+CV6</f>
        <v>145.99999999999724</v>
      </c>
      <c r="CX6" s="64">
        <v>14</v>
      </c>
      <c r="CY6" s="65">
        <v>12</v>
      </c>
      <c r="CZ6" s="65"/>
      <c r="DA6" s="63">
        <f>(TIME(CX6,CY6,CZ6)-TIME(CP6,CQ6,CR6))*86400-720</f>
        <v>-2.5011104298755527E-12</v>
      </c>
      <c r="DB6" s="64">
        <v>14</v>
      </c>
      <c r="DC6" s="65">
        <v>57</v>
      </c>
      <c r="DD6" s="65"/>
      <c r="DE6" s="63">
        <f aca="true" t="shared" si="7" ref="DE6:DE20">(TIME(DB6,DC6,DD6)-TIME(CX6,CY6,CZ6))*86400-2700</f>
        <v>0</v>
      </c>
      <c r="DF6" s="64"/>
      <c r="DG6" s="65"/>
      <c r="DH6" s="65"/>
      <c r="DI6" s="63">
        <v>0</v>
      </c>
    </row>
    <row r="7" spans="2:113" ht="25.5" hidden="1">
      <c r="B7" s="40"/>
      <c r="C7" s="56">
        <f t="shared" si="0"/>
        <v>1152.9999999999886</v>
      </c>
      <c r="D7" s="1"/>
      <c r="E7" s="54" t="s">
        <v>124</v>
      </c>
      <c r="F7" s="55" t="s">
        <v>125</v>
      </c>
      <c r="G7" s="2" t="s">
        <v>126</v>
      </c>
      <c r="H7" s="49" t="s">
        <v>111</v>
      </c>
      <c r="I7" s="46"/>
      <c r="J7" s="66">
        <v>10</v>
      </c>
      <c r="K7" s="67">
        <v>25</v>
      </c>
      <c r="L7" s="67"/>
      <c r="M7" s="68"/>
      <c r="N7" s="66">
        <v>10</v>
      </c>
      <c r="O7" s="67">
        <v>43</v>
      </c>
      <c r="P7" s="67"/>
      <c r="Q7" s="63">
        <f>(TIME(N7,O7,P7)-TIME(J7,K7,L7))*86400-1080</f>
        <v>5.6843418860808015E-12</v>
      </c>
      <c r="R7" s="66">
        <v>11</v>
      </c>
      <c r="S7" s="67">
        <v>3</v>
      </c>
      <c r="T7" s="67"/>
      <c r="U7" s="63">
        <f>(TIME(R7,S7,T7)-TIME(N7,O7,P7))*86400-1200</f>
        <v>0</v>
      </c>
      <c r="V7" s="66">
        <v>11</v>
      </c>
      <c r="W7" s="67">
        <v>21</v>
      </c>
      <c r="X7" s="67"/>
      <c r="Y7" s="63">
        <f>(TIME(V7,W7,X7)-TIME(R7,S7,T7))*86400-1080</f>
        <v>-3.865352482534945E-12</v>
      </c>
      <c r="Z7" s="66">
        <v>11</v>
      </c>
      <c r="AA7" s="67">
        <v>24</v>
      </c>
      <c r="AB7" s="67"/>
      <c r="AC7" s="67">
        <v>11</v>
      </c>
      <c r="AD7" s="67">
        <v>28</v>
      </c>
      <c r="AE7" s="67">
        <v>32</v>
      </c>
      <c r="AF7" s="67"/>
      <c r="AG7" s="68">
        <f t="shared" si="1"/>
        <v>271.9999999999977</v>
      </c>
      <c r="AH7" s="66">
        <v>12</v>
      </c>
      <c r="AI7" s="67">
        <v>9</v>
      </c>
      <c r="AJ7" s="67"/>
      <c r="AK7" s="63">
        <f>(TIME(AH7,AI7,AJ7)-TIME(Z7,AA7,AB7))*86400-2700</f>
        <v>-5.002220859751105E-12</v>
      </c>
      <c r="AL7" s="66">
        <v>12</v>
      </c>
      <c r="AM7" s="67">
        <v>12</v>
      </c>
      <c r="AN7" s="67"/>
      <c r="AO7" s="67">
        <v>12</v>
      </c>
      <c r="AP7" s="67">
        <v>16</v>
      </c>
      <c r="AQ7" s="67">
        <v>26</v>
      </c>
      <c r="AR7" s="67"/>
      <c r="AS7" s="68">
        <f t="shared" si="2"/>
        <v>266.0000000000064</v>
      </c>
      <c r="AT7" s="66">
        <v>12</v>
      </c>
      <c r="AU7" s="67">
        <v>39</v>
      </c>
      <c r="AV7" s="67"/>
      <c r="AW7" s="63">
        <f>(TIME(AT7,AU7,AV7)-TIME(AL7,AM7,AN7))*86400-1620</f>
        <v>3.865352482534945E-12</v>
      </c>
      <c r="AX7" s="66">
        <v>12</v>
      </c>
      <c r="AY7" s="67">
        <v>48</v>
      </c>
      <c r="AZ7" s="67"/>
      <c r="BA7" s="67">
        <v>12</v>
      </c>
      <c r="BB7" s="67">
        <v>50</v>
      </c>
      <c r="BC7" s="67">
        <v>50</v>
      </c>
      <c r="BD7" s="67"/>
      <c r="BE7" s="68">
        <f t="shared" si="3"/>
        <v>170.000000000001</v>
      </c>
      <c r="BF7" s="66">
        <v>12</v>
      </c>
      <c r="BG7" s="67">
        <v>57</v>
      </c>
      <c r="BH7" s="67"/>
      <c r="BI7" s="63">
        <f>(TIME(BF7,BG7,BH7)-TIME(AX7,AY7,AZ7))*86400-540</f>
        <v>-1.9326762412674725E-12</v>
      </c>
      <c r="BJ7" s="66">
        <v>13</v>
      </c>
      <c r="BK7" s="67">
        <v>7</v>
      </c>
      <c r="BL7" s="67"/>
      <c r="BM7" s="63">
        <f>(TIME(BJ7,BK7,BL7)-TIME(BF7,BG7,BH7))*86400-600</f>
        <v>7.503331289626658E-12</v>
      </c>
      <c r="BN7" s="66">
        <v>13</v>
      </c>
      <c r="BO7" s="67">
        <v>17</v>
      </c>
      <c r="BP7" s="67"/>
      <c r="BQ7" s="63">
        <f>(TIME(BN7,BO7,BP7)-TIME(BJ7,BK7,BL7))*86400-600</f>
        <v>-2.1600499167107046E-12</v>
      </c>
      <c r="BR7" s="66">
        <v>13</v>
      </c>
      <c r="BS7" s="67">
        <v>20</v>
      </c>
      <c r="BT7" s="67"/>
      <c r="BU7" s="67">
        <v>13</v>
      </c>
      <c r="BV7" s="67">
        <v>22</v>
      </c>
      <c r="BW7" s="67">
        <v>18</v>
      </c>
      <c r="BX7" s="67"/>
      <c r="BY7" s="68">
        <f t="shared" si="4"/>
        <v>137.99999999999278</v>
      </c>
      <c r="BZ7" s="66">
        <v>13</v>
      </c>
      <c r="CA7" s="67">
        <v>38</v>
      </c>
      <c r="CB7" s="67"/>
      <c r="CC7" s="63">
        <f>(TIME(BZ7,CA7,CB7)-TIME(BR7,BS7,BT7))*86400-1080</f>
        <v>-3.865352482534945E-12</v>
      </c>
      <c r="CD7" s="66">
        <v>13</v>
      </c>
      <c r="CE7" s="67">
        <v>41</v>
      </c>
      <c r="CF7" s="67"/>
      <c r="CG7" s="67">
        <v>13</v>
      </c>
      <c r="CH7" s="67">
        <v>43</v>
      </c>
      <c r="CI7" s="67">
        <v>52</v>
      </c>
      <c r="CJ7" s="67"/>
      <c r="CK7" s="68">
        <f t="shared" si="5"/>
        <v>172.0000000000045</v>
      </c>
      <c r="CL7" s="66">
        <v>13</v>
      </c>
      <c r="CM7" s="67">
        <v>59</v>
      </c>
      <c r="CN7" s="67"/>
      <c r="CO7" s="63">
        <f>(TIME(CL7,CM7,CN7)-TIME(CD7,CE7,CF7))*86400-1080</f>
        <v>-3.865352482534945E-12</v>
      </c>
      <c r="CP7" s="66">
        <v>14</v>
      </c>
      <c r="CQ7" s="67">
        <v>2</v>
      </c>
      <c r="CR7" s="67"/>
      <c r="CS7" s="67">
        <v>14</v>
      </c>
      <c r="CT7" s="67">
        <v>4</v>
      </c>
      <c r="CU7" s="67">
        <v>15</v>
      </c>
      <c r="CV7" s="67"/>
      <c r="CW7" s="68">
        <f t="shared" si="6"/>
        <v>134.99999999999233</v>
      </c>
      <c r="CX7" s="66">
        <v>14</v>
      </c>
      <c r="CY7" s="67">
        <v>14</v>
      </c>
      <c r="CZ7" s="67"/>
      <c r="DA7" s="63">
        <f>(TIME(CX7,CY7,CZ7)-TIME(CP7,CQ7,CR7))*86400-720</f>
        <v>-2.5011104298755527E-12</v>
      </c>
      <c r="DB7" s="66">
        <v>14</v>
      </c>
      <c r="DC7" s="67">
        <v>59</v>
      </c>
      <c r="DD7" s="67"/>
      <c r="DE7" s="63">
        <f t="shared" si="7"/>
        <v>0</v>
      </c>
      <c r="DF7" s="66"/>
      <c r="DG7" s="67"/>
      <c r="DH7" s="67"/>
      <c r="DI7" s="63">
        <v>0</v>
      </c>
    </row>
    <row r="8" spans="2:113" ht="25.5" hidden="1">
      <c r="B8" s="40"/>
      <c r="C8" s="56">
        <f t="shared" si="0"/>
        <v>1218.000000000002</v>
      </c>
      <c r="D8" s="1"/>
      <c r="E8" s="54" t="s">
        <v>124</v>
      </c>
      <c r="F8" s="55" t="s">
        <v>102</v>
      </c>
      <c r="G8" s="2" t="s">
        <v>104</v>
      </c>
      <c r="H8" s="49" t="s">
        <v>105</v>
      </c>
      <c r="I8" s="46"/>
      <c r="J8" s="66">
        <v>10</v>
      </c>
      <c r="K8" s="67">
        <v>27</v>
      </c>
      <c r="L8" s="67"/>
      <c r="M8" s="68"/>
      <c r="N8" s="66">
        <v>10</v>
      </c>
      <c r="O8" s="67">
        <v>45</v>
      </c>
      <c r="P8" s="67"/>
      <c r="Q8" s="63">
        <f>(TIME(N8,O8,P8)-TIME(J8,K8,L8))*86400-1080</f>
        <v>5.6843418860808015E-12</v>
      </c>
      <c r="R8" s="66">
        <v>11</v>
      </c>
      <c r="S8" s="67">
        <v>5</v>
      </c>
      <c r="T8" s="67"/>
      <c r="U8" s="63">
        <f>(TIME(R8,S8,T8)-TIME(N8,O8,P8))*86400-1200</f>
        <v>0</v>
      </c>
      <c r="V8" s="66">
        <v>11</v>
      </c>
      <c r="W8" s="67">
        <v>23</v>
      </c>
      <c r="X8" s="67"/>
      <c r="Y8" s="63">
        <f>(TIME(V8,W8,X8)-TIME(R8,S8,T8))*86400-1080</f>
        <v>-3.865352482534945E-12</v>
      </c>
      <c r="Z8" s="66">
        <v>11</v>
      </c>
      <c r="AA8" s="67">
        <v>26</v>
      </c>
      <c r="AB8" s="67"/>
      <c r="AC8" s="67">
        <v>11</v>
      </c>
      <c r="AD8" s="67">
        <v>30</v>
      </c>
      <c r="AE8" s="67">
        <v>24</v>
      </c>
      <c r="AF8" s="67"/>
      <c r="AG8" s="68">
        <f t="shared" si="1"/>
        <v>263.9999999999933</v>
      </c>
      <c r="AH8" s="66">
        <v>12</v>
      </c>
      <c r="AI8" s="67">
        <v>11</v>
      </c>
      <c r="AJ8" s="67"/>
      <c r="AK8" s="63">
        <f>(TIME(AH8,AI8,AJ8)-TIME(Z8,AA8,AB8))*86400-2700</f>
        <v>-5.002220859751105E-12</v>
      </c>
      <c r="AL8" s="66">
        <v>12</v>
      </c>
      <c r="AM8" s="67">
        <v>14</v>
      </c>
      <c r="AN8" s="67"/>
      <c r="AO8" s="67">
        <v>12</v>
      </c>
      <c r="AP8" s="67">
        <v>18</v>
      </c>
      <c r="AQ8" s="67">
        <v>33</v>
      </c>
      <c r="AR8" s="67"/>
      <c r="AS8" s="68">
        <f t="shared" si="2"/>
        <v>273.0000000000043</v>
      </c>
      <c r="AT8" s="66">
        <v>12</v>
      </c>
      <c r="AU8" s="67">
        <v>41</v>
      </c>
      <c r="AV8" s="67"/>
      <c r="AW8" s="63">
        <f>(TIME(AT8,AU8,AV8)-TIME(AL8,AM8,AN8))*86400-1620</f>
        <v>3.865352482534945E-12</v>
      </c>
      <c r="AX8" s="66">
        <v>12</v>
      </c>
      <c r="AY8" s="67">
        <v>50</v>
      </c>
      <c r="AZ8" s="67"/>
      <c r="BA8" s="67">
        <v>12</v>
      </c>
      <c r="BB8" s="67">
        <v>52</v>
      </c>
      <c r="BC8" s="67">
        <v>53</v>
      </c>
      <c r="BD8" s="67"/>
      <c r="BE8" s="68">
        <f t="shared" si="3"/>
        <v>173.00000000000148</v>
      </c>
      <c r="BF8" s="66">
        <v>12</v>
      </c>
      <c r="BG8" s="67">
        <v>59</v>
      </c>
      <c r="BH8" s="67"/>
      <c r="BI8" s="63">
        <f>(TIME(BF8,BG8,BH8)-TIME(AX8,AY8,AZ8))*86400-540</f>
        <v>-1.9326762412674725E-12</v>
      </c>
      <c r="BJ8" s="66">
        <v>13</v>
      </c>
      <c r="BK8" s="67">
        <v>9</v>
      </c>
      <c r="BL8" s="67"/>
      <c r="BM8" s="63">
        <f>(TIME(BJ8,BK8,BL8)-TIME(BF8,BG8,BH8))*86400-600</f>
        <v>7.503331289626658E-12</v>
      </c>
      <c r="BN8" s="66">
        <v>13</v>
      </c>
      <c r="BO8" s="67">
        <v>19</v>
      </c>
      <c r="BP8" s="67"/>
      <c r="BQ8" s="63">
        <f>(TIME(BN8,BO8,BP8)-TIME(BJ8,BK8,BL8))*86400-600</f>
        <v>-2.1600499167107046E-12</v>
      </c>
      <c r="BR8" s="66">
        <v>13</v>
      </c>
      <c r="BS8" s="67">
        <v>22</v>
      </c>
      <c r="BT8" s="67"/>
      <c r="BU8" s="67">
        <v>13</v>
      </c>
      <c r="BV8" s="67">
        <v>24</v>
      </c>
      <c r="BW8" s="67">
        <v>14</v>
      </c>
      <c r="BX8" s="67"/>
      <c r="BY8" s="68">
        <f t="shared" si="4"/>
        <v>133.99999999999537</v>
      </c>
      <c r="BZ8" s="66">
        <v>13</v>
      </c>
      <c r="CA8" s="67">
        <v>40</v>
      </c>
      <c r="CB8" s="67"/>
      <c r="CC8" s="63">
        <f>(TIME(BZ8,CA8,CB8)-TIME(BR8,BS8,BT8))*86400-1080</f>
        <v>-3.865352482534945E-12</v>
      </c>
      <c r="CD8" s="66">
        <v>13</v>
      </c>
      <c r="CE8" s="67">
        <v>43</v>
      </c>
      <c r="CF8" s="67"/>
      <c r="CG8" s="67">
        <v>13</v>
      </c>
      <c r="CH8" s="67">
        <v>46</v>
      </c>
      <c r="CI8" s="67">
        <v>58</v>
      </c>
      <c r="CJ8" s="67"/>
      <c r="CK8" s="68">
        <f t="shared" si="5"/>
        <v>238.00000000000523</v>
      </c>
      <c r="CL8" s="66">
        <v>14</v>
      </c>
      <c r="CM8" s="67">
        <v>1</v>
      </c>
      <c r="CN8" s="67"/>
      <c r="CO8" s="63">
        <f>(TIME(CL8,CM8,CN8)-TIME(CD8,CE8,CF8))*86400-1080</f>
        <v>5.6843418860808015E-12</v>
      </c>
      <c r="CP8" s="66">
        <v>14</v>
      </c>
      <c r="CQ8" s="67">
        <v>4</v>
      </c>
      <c r="CR8" s="67"/>
      <c r="CS8" s="67">
        <v>14</v>
      </c>
      <c r="CT8" s="67">
        <v>6</v>
      </c>
      <c r="CU8" s="67">
        <v>16</v>
      </c>
      <c r="CV8" s="67"/>
      <c r="CW8" s="68">
        <f t="shared" si="6"/>
        <v>135.99999999999886</v>
      </c>
      <c r="CX8" s="66">
        <v>14</v>
      </c>
      <c r="CY8" s="67">
        <v>16</v>
      </c>
      <c r="CZ8" s="67"/>
      <c r="DA8" s="63">
        <f>(TIME(CX8,CY8,CZ8)-TIME(CP8,CQ8,CR8))*86400-720</f>
        <v>-2.5011104298755527E-12</v>
      </c>
      <c r="DB8" s="66">
        <v>15</v>
      </c>
      <c r="DC8" s="67">
        <v>1</v>
      </c>
      <c r="DD8" s="67"/>
      <c r="DE8" s="63">
        <f t="shared" si="7"/>
        <v>0</v>
      </c>
      <c r="DF8" s="66"/>
      <c r="DG8" s="67"/>
      <c r="DH8" s="67"/>
      <c r="DI8" s="63">
        <v>0</v>
      </c>
    </row>
    <row r="9" spans="2:113" ht="25.5">
      <c r="B9" s="58">
        <v>1</v>
      </c>
      <c r="C9" s="79">
        <f>M9+Q9+U9+Y9+AG9+AK9+AS9+AW9+BE9+BI9+BM9+BQ9+BY9+CC9+CK9+CO9+CW9+DA9+DE9+DI9</f>
        <v>972.9999999999955</v>
      </c>
      <c r="D9" s="59"/>
      <c r="E9" s="3" t="s">
        <v>109</v>
      </c>
      <c r="F9" s="3">
        <v>16</v>
      </c>
      <c r="G9" s="2" t="s">
        <v>122</v>
      </c>
      <c r="H9" s="49" t="s">
        <v>111</v>
      </c>
      <c r="I9" s="46" t="s">
        <v>165</v>
      </c>
      <c r="J9" s="66">
        <v>10</v>
      </c>
      <c r="K9" s="67">
        <v>32</v>
      </c>
      <c r="L9" s="67"/>
      <c r="M9" s="68"/>
      <c r="N9" s="66">
        <v>10</v>
      </c>
      <c r="O9" s="67">
        <v>50</v>
      </c>
      <c r="P9" s="67"/>
      <c r="Q9" s="63">
        <v>0</v>
      </c>
      <c r="R9" s="66">
        <v>11</v>
      </c>
      <c r="S9" s="67">
        <v>10</v>
      </c>
      <c r="T9" s="67"/>
      <c r="U9" s="63">
        <v>0</v>
      </c>
      <c r="V9" s="66">
        <v>11</v>
      </c>
      <c r="W9" s="67">
        <v>28</v>
      </c>
      <c r="X9" s="67"/>
      <c r="Y9" s="63">
        <v>0</v>
      </c>
      <c r="Z9" s="66">
        <v>11</v>
      </c>
      <c r="AA9" s="67">
        <v>31</v>
      </c>
      <c r="AB9" s="67"/>
      <c r="AC9" s="67">
        <v>11</v>
      </c>
      <c r="AD9" s="67">
        <v>34</v>
      </c>
      <c r="AE9" s="67">
        <v>44</v>
      </c>
      <c r="AF9" s="67"/>
      <c r="AG9" s="68">
        <f t="shared" si="1"/>
        <v>223.99999999999983</v>
      </c>
      <c r="AH9" s="66">
        <v>12</v>
      </c>
      <c r="AI9" s="67">
        <v>16</v>
      </c>
      <c r="AJ9" s="67"/>
      <c r="AK9" s="63">
        <v>0</v>
      </c>
      <c r="AL9" s="66">
        <v>12</v>
      </c>
      <c r="AM9" s="67">
        <v>19</v>
      </c>
      <c r="AN9" s="67"/>
      <c r="AO9" s="67">
        <v>12</v>
      </c>
      <c r="AP9" s="67">
        <v>22</v>
      </c>
      <c r="AQ9" s="67">
        <v>51</v>
      </c>
      <c r="AR9" s="67"/>
      <c r="AS9" s="68">
        <f t="shared" si="2"/>
        <v>231.00000000000733</v>
      </c>
      <c r="AT9" s="66">
        <v>12</v>
      </c>
      <c r="AU9" s="67">
        <v>46</v>
      </c>
      <c r="AV9" s="67"/>
      <c r="AW9" s="63">
        <v>0</v>
      </c>
      <c r="AX9" s="66">
        <v>12</v>
      </c>
      <c r="AY9" s="67">
        <v>55</v>
      </c>
      <c r="AZ9" s="67"/>
      <c r="BA9" s="67">
        <v>12</v>
      </c>
      <c r="BB9" s="67">
        <v>57</v>
      </c>
      <c r="BC9" s="67">
        <v>22</v>
      </c>
      <c r="BD9" s="67"/>
      <c r="BE9" s="68">
        <f t="shared" si="3"/>
        <v>141.99999999999983</v>
      </c>
      <c r="BF9" s="66">
        <v>13</v>
      </c>
      <c r="BG9" s="67">
        <v>4</v>
      </c>
      <c r="BH9" s="67"/>
      <c r="BI9" s="63">
        <v>0</v>
      </c>
      <c r="BJ9" s="66">
        <v>13</v>
      </c>
      <c r="BK9" s="67">
        <v>14</v>
      </c>
      <c r="BL9" s="67"/>
      <c r="BM9" s="63">
        <v>0</v>
      </c>
      <c r="BN9" s="66">
        <v>13</v>
      </c>
      <c r="BO9" s="67">
        <v>24</v>
      </c>
      <c r="BP9" s="67"/>
      <c r="BQ9" s="63">
        <v>0</v>
      </c>
      <c r="BR9" s="66">
        <v>13</v>
      </c>
      <c r="BS9" s="67">
        <v>27</v>
      </c>
      <c r="BT9" s="67"/>
      <c r="BU9" s="67">
        <v>13</v>
      </c>
      <c r="BV9" s="67">
        <v>28</v>
      </c>
      <c r="BW9" s="67">
        <v>55</v>
      </c>
      <c r="BX9" s="67"/>
      <c r="BY9" s="68">
        <f t="shared" si="4"/>
        <v>114.9999999999956</v>
      </c>
      <c r="BZ9" s="66">
        <v>13</v>
      </c>
      <c r="CA9" s="67">
        <v>45</v>
      </c>
      <c r="CB9" s="67"/>
      <c r="CC9" s="63">
        <v>0</v>
      </c>
      <c r="CD9" s="66">
        <v>13</v>
      </c>
      <c r="CE9" s="67">
        <v>48</v>
      </c>
      <c r="CF9" s="67"/>
      <c r="CG9" s="67">
        <v>13</v>
      </c>
      <c r="CH9" s="67">
        <v>50</v>
      </c>
      <c r="CI9" s="67">
        <v>24</v>
      </c>
      <c r="CJ9" s="67"/>
      <c r="CK9" s="68">
        <f t="shared" si="5"/>
        <v>143.99999999999375</v>
      </c>
      <c r="CL9" s="66">
        <v>14</v>
      </c>
      <c r="CM9" s="67">
        <v>6</v>
      </c>
      <c r="CN9" s="67"/>
      <c r="CO9" s="63">
        <v>0</v>
      </c>
      <c r="CP9" s="66">
        <v>14</v>
      </c>
      <c r="CQ9" s="67">
        <v>9</v>
      </c>
      <c r="CR9" s="67"/>
      <c r="CS9" s="67">
        <v>14</v>
      </c>
      <c r="CT9" s="67">
        <v>10</v>
      </c>
      <c r="CU9" s="67">
        <v>57</v>
      </c>
      <c r="CV9" s="67"/>
      <c r="CW9" s="68">
        <f t="shared" si="6"/>
        <v>116.9999999999991</v>
      </c>
      <c r="CX9" s="66">
        <v>14</v>
      </c>
      <c r="CY9" s="67">
        <v>21</v>
      </c>
      <c r="CZ9" s="67"/>
      <c r="DA9" s="63">
        <v>0</v>
      </c>
      <c r="DB9" s="66">
        <v>15</v>
      </c>
      <c r="DC9" s="67">
        <v>6</v>
      </c>
      <c r="DD9" s="67"/>
      <c r="DE9" s="63">
        <f t="shared" si="7"/>
        <v>0</v>
      </c>
      <c r="DF9" s="66"/>
      <c r="DG9" s="67"/>
      <c r="DH9" s="67"/>
      <c r="DI9" s="63">
        <v>0</v>
      </c>
    </row>
    <row r="10" spans="2:113" ht="25.5">
      <c r="B10" s="58">
        <v>2</v>
      </c>
      <c r="C10" s="57">
        <f t="shared" si="0"/>
        <v>987.0000000000007</v>
      </c>
      <c r="D10" s="59"/>
      <c r="E10" s="3" t="s">
        <v>109</v>
      </c>
      <c r="F10" s="3">
        <v>4</v>
      </c>
      <c r="G10" s="2" t="s">
        <v>110</v>
      </c>
      <c r="H10" s="49" t="s">
        <v>111</v>
      </c>
      <c r="I10" s="46" t="s">
        <v>146</v>
      </c>
      <c r="J10" s="66">
        <v>10</v>
      </c>
      <c r="K10" s="67">
        <v>34</v>
      </c>
      <c r="L10" s="67"/>
      <c r="M10" s="68"/>
      <c r="N10" s="66">
        <v>10</v>
      </c>
      <c r="O10" s="67">
        <v>52</v>
      </c>
      <c r="P10" s="67"/>
      <c r="Q10" s="63">
        <v>0</v>
      </c>
      <c r="R10" s="66">
        <v>11</v>
      </c>
      <c r="S10" s="67">
        <v>12</v>
      </c>
      <c r="T10" s="67"/>
      <c r="U10" s="63">
        <v>0</v>
      </c>
      <c r="V10" s="66">
        <v>11</v>
      </c>
      <c r="W10" s="67">
        <v>30</v>
      </c>
      <c r="X10" s="67"/>
      <c r="Y10" s="63">
        <v>0</v>
      </c>
      <c r="Z10" s="66">
        <v>11</v>
      </c>
      <c r="AA10" s="67">
        <v>33</v>
      </c>
      <c r="AB10" s="67"/>
      <c r="AC10" s="67">
        <v>11</v>
      </c>
      <c r="AD10" s="67">
        <v>36</v>
      </c>
      <c r="AE10" s="67">
        <v>48</v>
      </c>
      <c r="AF10" s="67"/>
      <c r="AG10" s="68">
        <f t="shared" si="1"/>
        <v>227.99999999999727</v>
      </c>
      <c r="AH10" s="66">
        <v>12</v>
      </c>
      <c r="AI10" s="67">
        <v>18</v>
      </c>
      <c r="AJ10" s="67"/>
      <c r="AK10" s="63">
        <v>0</v>
      </c>
      <c r="AL10" s="66">
        <v>12</v>
      </c>
      <c r="AM10" s="67">
        <v>21</v>
      </c>
      <c r="AN10" s="67"/>
      <c r="AO10" s="67">
        <v>12</v>
      </c>
      <c r="AP10" s="67">
        <v>24</v>
      </c>
      <c r="AQ10" s="67">
        <v>54</v>
      </c>
      <c r="AR10" s="67"/>
      <c r="AS10" s="68">
        <f t="shared" si="2"/>
        <v>233.9999999999982</v>
      </c>
      <c r="AT10" s="66">
        <v>12</v>
      </c>
      <c r="AU10" s="67">
        <v>48</v>
      </c>
      <c r="AV10" s="67"/>
      <c r="AW10" s="63">
        <v>0</v>
      </c>
      <c r="AX10" s="66">
        <v>12</v>
      </c>
      <c r="AY10" s="67">
        <v>57</v>
      </c>
      <c r="AZ10" s="67"/>
      <c r="BA10" s="67">
        <v>12</v>
      </c>
      <c r="BB10" s="67">
        <v>59</v>
      </c>
      <c r="BC10" s="67">
        <v>26</v>
      </c>
      <c r="BD10" s="67"/>
      <c r="BE10" s="68">
        <f t="shared" si="3"/>
        <v>146.00000000000682</v>
      </c>
      <c r="BF10" s="66">
        <v>13</v>
      </c>
      <c r="BG10" s="67">
        <v>6</v>
      </c>
      <c r="BH10" s="67"/>
      <c r="BI10" s="63">
        <v>0</v>
      </c>
      <c r="BJ10" s="66">
        <v>13</v>
      </c>
      <c r="BK10" s="67">
        <v>16</v>
      </c>
      <c r="BL10" s="67"/>
      <c r="BM10" s="63">
        <v>0</v>
      </c>
      <c r="BN10" s="66">
        <v>13</v>
      </c>
      <c r="BO10" s="67">
        <v>26</v>
      </c>
      <c r="BP10" s="67"/>
      <c r="BQ10" s="63">
        <v>0</v>
      </c>
      <c r="BR10" s="66">
        <v>13</v>
      </c>
      <c r="BS10" s="67">
        <v>29</v>
      </c>
      <c r="BT10" s="67"/>
      <c r="BU10" s="67">
        <v>13</v>
      </c>
      <c r="BV10" s="67">
        <v>30</v>
      </c>
      <c r="BW10" s="67">
        <v>56</v>
      </c>
      <c r="BX10" s="67"/>
      <c r="BY10" s="68">
        <f t="shared" si="4"/>
        <v>116.00000000000215</v>
      </c>
      <c r="BZ10" s="66">
        <v>13</v>
      </c>
      <c r="CA10" s="67">
        <v>47</v>
      </c>
      <c r="CB10" s="67"/>
      <c r="CC10" s="63">
        <v>0</v>
      </c>
      <c r="CD10" s="66">
        <v>13</v>
      </c>
      <c r="CE10" s="67">
        <v>50</v>
      </c>
      <c r="CF10" s="67"/>
      <c r="CG10" s="67">
        <v>13</v>
      </c>
      <c r="CH10" s="67">
        <v>52</v>
      </c>
      <c r="CI10" s="67">
        <v>23</v>
      </c>
      <c r="CJ10" s="67"/>
      <c r="CK10" s="68">
        <f t="shared" si="5"/>
        <v>142.99999999999676</v>
      </c>
      <c r="CL10" s="66">
        <v>14</v>
      </c>
      <c r="CM10" s="67">
        <v>8</v>
      </c>
      <c r="CN10" s="67"/>
      <c r="CO10" s="63">
        <v>0</v>
      </c>
      <c r="CP10" s="66">
        <v>14</v>
      </c>
      <c r="CQ10" s="67">
        <v>11</v>
      </c>
      <c r="CR10" s="67"/>
      <c r="CS10" s="67">
        <v>14</v>
      </c>
      <c r="CT10" s="67">
        <v>13</v>
      </c>
      <c r="CU10" s="67">
        <v>0</v>
      </c>
      <c r="CV10" s="67"/>
      <c r="CW10" s="68">
        <f t="shared" si="6"/>
        <v>119.99999999999957</v>
      </c>
      <c r="CX10" s="66">
        <v>14</v>
      </c>
      <c r="CY10" s="67">
        <v>23</v>
      </c>
      <c r="CZ10" s="67"/>
      <c r="DA10" s="63">
        <v>0</v>
      </c>
      <c r="DB10" s="66">
        <v>15</v>
      </c>
      <c r="DC10" s="67">
        <v>8</v>
      </c>
      <c r="DD10" s="67"/>
      <c r="DE10" s="63">
        <f t="shared" si="7"/>
        <v>0</v>
      </c>
      <c r="DF10" s="66"/>
      <c r="DG10" s="67"/>
      <c r="DH10" s="67"/>
      <c r="DI10" s="63">
        <v>0</v>
      </c>
    </row>
    <row r="11" spans="2:113" ht="25.5">
      <c r="B11" s="58">
        <v>3</v>
      </c>
      <c r="C11" s="57">
        <f t="shared" si="0"/>
        <v>1012.9999999999939</v>
      </c>
      <c r="D11" s="59"/>
      <c r="E11" s="3" t="s">
        <v>109</v>
      </c>
      <c r="F11" s="3">
        <v>11</v>
      </c>
      <c r="G11" s="2" t="s">
        <v>119</v>
      </c>
      <c r="H11" s="49" t="s">
        <v>111</v>
      </c>
      <c r="I11" s="46" t="s">
        <v>146</v>
      </c>
      <c r="J11" s="66">
        <v>10</v>
      </c>
      <c r="K11" s="67">
        <v>30</v>
      </c>
      <c r="L11" s="67"/>
      <c r="M11" s="68"/>
      <c r="N11" s="66">
        <v>10</v>
      </c>
      <c r="O11" s="67">
        <v>48</v>
      </c>
      <c r="P11" s="67"/>
      <c r="Q11" s="63">
        <v>0</v>
      </c>
      <c r="R11" s="66">
        <v>11</v>
      </c>
      <c r="S11" s="67">
        <v>8</v>
      </c>
      <c r="T11" s="67"/>
      <c r="U11" s="63">
        <v>0</v>
      </c>
      <c r="V11" s="66">
        <v>11</v>
      </c>
      <c r="W11" s="67">
        <v>26</v>
      </c>
      <c r="X11" s="67"/>
      <c r="Y11" s="63">
        <v>0</v>
      </c>
      <c r="Z11" s="66">
        <v>11</v>
      </c>
      <c r="AA11" s="67">
        <v>29</v>
      </c>
      <c r="AB11" s="67"/>
      <c r="AC11" s="67">
        <v>11</v>
      </c>
      <c r="AD11" s="67">
        <v>32</v>
      </c>
      <c r="AE11" s="67">
        <v>49</v>
      </c>
      <c r="AF11" s="67"/>
      <c r="AG11" s="68">
        <f t="shared" si="1"/>
        <v>228.99999999999903</v>
      </c>
      <c r="AH11" s="66">
        <v>12</v>
      </c>
      <c r="AI11" s="67">
        <v>14</v>
      </c>
      <c r="AJ11" s="67"/>
      <c r="AK11" s="63">
        <v>0</v>
      </c>
      <c r="AL11" s="66">
        <v>12</v>
      </c>
      <c r="AM11" s="67">
        <v>17</v>
      </c>
      <c r="AN11" s="67"/>
      <c r="AO11" s="67">
        <v>12</v>
      </c>
      <c r="AP11" s="67">
        <v>20</v>
      </c>
      <c r="AQ11" s="67">
        <v>57</v>
      </c>
      <c r="AR11" s="67"/>
      <c r="AS11" s="68">
        <f t="shared" si="2"/>
        <v>237.00000000000827</v>
      </c>
      <c r="AT11" s="66">
        <v>12</v>
      </c>
      <c r="AU11" s="67">
        <v>44</v>
      </c>
      <c r="AV11" s="67"/>
      <c r="AW11" s="63">
        <v>0</v>
      </c>
      <c r="AX11" s="66">
        <v>12</v>
      </c>
      <c r="AY11" s="67">
        <v>53</v>
      </c>
      <c r="AZ11" s="67"/>
      <c r="BA11" s="67">
        <v>12</v>
      </c>
      <c r="BB11" s="67">
        <v>55</v>
      </c>
      <c r="BC11" s="67">
        <v>30</v>
      </c>
      <c r="BD11" s="67"/>
      <c r="BE11" s="68">
        <f t="shared" si="3"/>
        <v>150.00000000000426</v>
      </c>
      <c r="BF11" s="66">
        <v>13</v>
      </c>
      <c r="BG11" s="67">
        <v>2</v>
      </c>
      <c r="BH11" s="67"/>
      <c r="BI11" s="63">
        <v>0</v>
      </c>
      <c r="BJ11" s="66">
        <v>13</v>
      </c>
      <c r="BK11" s="67">
        <v>12</v>
      </c>
      <c r="BL11" s="67"/>
      <c r="BM11" s="63">
        <v>0</v>
      </c>
      <c r="BN11" s="66">
        <v>13</v>
      </c>
      <c r="BO11" s="67">
        <v>22</v>
      </c>
      <c r="BP11" s="67"/>
      <c r="BQ11" s="63">
        <v>0</v>
      </c>
      <c r="BR11" s="66">
        <v>13</v>
      </c>
      <c r="BS11" s="67">
        <v>25</v>
      </c>
      <c r="BT11" s="67"/>
      <c r="BU11" s="67">
        <v>13</v>
      </c>
      <c r="BV11" s="67">
        <v>27</v>
      </c>
      <c r="BW11" s="67">
        <v>1</v>
      </c>
      <c r="BX11" s="67"/>
      <c r="BY11" s="68">
        <f t="shared" si="4"/>
        <v>120.99999999999653</v>
      </c>
      <c r="BZ11" s="66">
        <v>13</v>
      </c>
      <c r="CA11" s="67">
        <v>43</v>
      </c>
      <c r="CB11" s="67"/>
      <c r="CC11" s="63">
        <v>0</v>
      </c>
      <c r="CD11" s="66">
        <v>13</v>
      </c>
      <c r="CE11" s="67">
        <v>46</v>
      </c>
      <c r="CF11" s="67"/>
      <c r="CG11" s="67">
        <v>13</v>
      </c>
      <c r="CH11" s="67">
        <v>48</v>
      </c>
      <c r="CI11" s="67">
        <v>35</v>
      </c>
      <c r="CJ11" s="67"/>
      <c r="CK11" s="68">
        <f t="shared" si="5"/>
        <v>154.99999999998906</v>
      </c>
      <c r="CL11" s="66">
        <v>14</v>
      </c>
      <c r="CM11" s="67">
        <v>4</v>
      </c>
      <c r="CN11" s="67"/>
      <c r="CO11" s="63">
        <v>0</v>
      </c>
      <c r="CP11" s="66">
        <v>14</v>
      </c>
      <c r="CQ11" s="67">
        <v>7</v>
      </c>
      <c r="CR11" s="67"/>
      <c r="CS11" s="67">
        <v>14</v>
      </c>
      <c r="CT11" s="67">
        <v>9</v>
      </c>
      <c r="CU11" s="67">
        <v>1</v>
      </c>
      <c r="CV11" s="67"/>
      <c r="CW11" s="68">
        <f t="shared" si="6"/>
        <v>120.99999999999653</v>
      </c>
      <c r="CX11" s="66">
        <v>14</v>
      </c>
      <c r="CY11" s="67">
        <v>19</v>
      </c>
      <c r="CZ11" s="67"/>
      <c r="DA11" s="63">
        <v>0</v>
      </c>
      <c r="DB11" s="66">
        <v>15</v>
      </c>
      <c r="DC11" s="67">
        <v>4</v>
      </c>
      <c r="DD11" s="67"/>
      <c r="DE11" s="63">
        <f t="shared" si="7"/>
        <v>0</v>
      </c>
      <c r="DF11" s="66"/>
      <c r="DG11" s="67"/>
      <c r="DH11" s="67"/>
      <c r="DI11" s="63">
        <v>0</v>
      </c>
    </row>
    <row r="12" spans="2:113" ht="25.5">
      <c r="B12" s="58">
        <v>4</v>
      </c>
      <c r="C12" s="57">
        <f t="shared" si="0"/>
        <v>1014.0000000000002</v>
      </c>
      <c r="D12" s="59"/>
      <c r="E12" s="3" t="s">
        <v>109</v>
      </c>
      <c r="F12" s="3">
        <v>8</v>
      </c>
      <c r="G12" s="2" t="s">
        <v>117</v>
      </c>
      <c r="H12" s="50" t="s">
        <v>118</v>
      </c>
      <c r="I12" s="46" t="s">
        <v>147</v>
      </c>
      <c r="J12" s="66">
        <v>10</v>
      </c>
      <c r="K12" s="67">
        <v>36</v>
      </c>
      <c r="L12" s="67"/>
      <c r="M12" s="68"/>
      <c r="N12" s="66">
        <v>10</v>
      </c>
      <c r="O12" s="67">
        <v>54</v>
      </c>
      <c r="P12" s="67"/>
      <c r="Q12" s="63">
        <v>0</v>
      </c>
      <c r="R12" s="66">
        <v>11</v>
      </c>
      <c r="S12" s="67">
        <v>14</v>
      </c>
      <c r="T12" s="67"/>
      <c r="U12" s="63">
        <v>0</v>
      </c>
      <c r="V12" s="66">
        <v>11</v>
      </c>
      <c r="W12" s="67">
        <v>32</v>
      </c>
      <c r="X12" s="67"/>
      <c r="Y12" s="63">
        <v>0</v>
      </c>
      <c r="Z12" s="66">
        <v>11</v>
      </c>
      <c r="AA12" s="67">
        <v>35</v>
      </c>
      <c r="AB12" s="67"/>
      <c r="AC12" s="67">
        <v>11</v>
      </c>
      <c r="AD12" s="67">
        <v>38</v>
      </c>
      <c r="AE12" s="67">
        <v>52</v>
      </c>
      <c r="AF12" s="67"/>
      <c r="AG12" s="68">
        <f t="shared" si="1"/>
        <v>231.9999999999995</v>
      </c>
      <c r="AH12" s="66">
        <v>12</v>
      </c>
      <c r="AI12" s="67">
        <v>20</v>
      </c>
      <c r="AJ12" s="67"/>
      <c r="AK12" s="63">
        <v>0</v>
      </c>
      <c r="AL12" s="66">
        <v>12</v>
      </c>
      <c r="AM12" s="67">
        <v>23</v>
      </c>
      <c r="AN12" s="67"/>
      <c r="AO12" s="67">
        <v>12</v>
      </c>
      <c r="AP12" s="67">
        <v>26</v>
      </c>
      <c r="AQ12" s="67">
        <v>59</v>
      </c>
      <c r="AR12" s="67"/>
      <c r="AS12" s="68">
        <f t="shared" si="2"/>
        <v>239.0000000000022</v>
      </c>
      <c r="AT12" s="66">
        <v>12</v>
      </c>
      <c r="AU12" s="67">
        <v>50</v>
      </c>
      <c r="AV12" s="67"/>
      <c r="AW12" s="63">
        <v>0</v>
      </c>
      <c r="AX12" s="66">
        <v>12</v>
      </c>
      <c r="AY12" s="67">
        <v>59</v>
      </c>
      <c r="AZ12" s="67"/>
      <c r="BA12" s="67">
        <v>13</v>
      </c>
      <c r="BB12" s="67">
        <v>1</v>
      </c>
      <c r="BC12" s="67">
        <v>30</v>
      </c>
      <c r="BD12" s="67"/>
      <c r="BE12" s="68">
        <f t="shared" si="3"/>
        <v>150.00000000000426</v>
      </c>
      <c r="BF12" s="66">
        <v>13</v>
      </c>
      <c r="BG12" s="67">
        <v>8</v>
      </c>
      <c r="BH12" s="67"/>
      <c r="BI12" s="63">
        <v>0</v>
      </c>
      <c r="BJ12" s="66">
        <v>13</v>
      </c>
      <c r="BK12" s="67">
        <v>18</v>
      </c>
      <c r="BL12" s="67"/>
      <c r="BM12" s="63">
        <v>0</v>
      </c>
      <c r="BN12" s="66">
        <v>13</v>
      </c>
      <c r="BO12" s="67">
        <v>28</v>
      </c>
      <c r="BP12" s="67"/>
      <c r="BQ12" s="63">
        <v>0</v>
      </c>
      <c r="BR12" s="66">
        <v>13</v>
      </c>
      <c r="BS12" s="67">
        <v>31</v>
      </c>
      <c r="BT12" s="67"/>
      <c r="BU12" s="67">
        <v>13</v>
      </c>
      <c r="BV12" s="67">
        <v>33</v>
      </c>
      <c r="BW12" s="67">
        <v>1</v>
      </c>
      <c r="BX12" s="67"/>
      <c r="BY12" s="68">
        <f t="shared" si="4"/>
        <v>120.99999999999653</v>
      </c>
      <c r="BZ12" s="66">
        <v>13</v>
      </c>
      <c r="CA12" s="67">
        <v>49</v>
      </c>
      <c r="CB12" s="67"/>
      <c r="CC12" s="63">
        <v>0</v>
      </c>
      <c r="CD12" s="66">
        <v>13</v>
      </c>
      <c r="CE12" s="67">
        <v>52</v>
      </c>
      <c r="CF12" s="67"/>
      <c r="CG12" s="67">
        <v>13</v>
      </c>
      <c r="CH12" s="67">
        <v>54</v>
      </c>
      <c r="CI12" s="67">
        <v>30</v>
      </c>
      <c r="CJ12" s="67"/>
      <c r="CK12" s="68">
        <f t="shared" si="5"/>
        <v>149.99999999999466</v>
      </c>
      <c r="CL12" s="66">
        <v>14</v>
      </c>
      <c r="CM12" s="67">
        <v>10</v>
      </c>
      <c r="CN12" s="67"/>
      <c r="CO12" s="63">
        <v>0</v>
      </c>
      <c r="CP12" s="66">
        <v>14</v>
      </c>
      <c r="CQ12" s="67">
        <v>13</v>
      </c>
      <c r="CR12" s="67"/>
      <c r="CS12" s="67">
        <v>14</v>
      </c>
      <c r="CT12" s="67">
        <v>15</v>
      </c>
      <c r="CU12" s="67">
        <v>2</v>
      </c>
      <c r="CV12" s="67"/>
      <c r="CW12" s="68">
        <f t="shared" si="6"/>
        <v>122.00000000000308</v>
      </c>
      <c r="CX12" s="66">
        <v>14</v>
      </c>
      <c r="CY12" s="67">
        <v>25</v>
      </c>
      <c r="CZ12" s="67"/>
      <c r="DA12" s="63">
        <v>0</v>
      </c>
      <c r="DB12" s="66">
        <v>15</v>
      </c>
      <c r="DC12" s="67">
        <v>10</v>
      </c>
      <c r="DD12" s="67"/>
      <c r="DE12" s="63">
        <f t="shared" si="7"/>
        <v>0</v>
      </c>
      <c r="DF12" s="66"/>
      <c r="DG12" s="67"/>
      <c r="DH12" s="67"/>
      <c r="DI12" s="63">
        <v>0</v>
      </c>
    </row>
    <row r="13" spans="2:113" ht="25.5">
      <c r="B13" s="58">
        <v>5</v>
      </c>
      <c r="C13" s="57">
        <f t="shared" si="0"/>
        <v>1093.9999999999873</v>
      </c>
      <c r="D13" s="59"/>
      <c r="E13" s="3" t="s">
        <v>112</v>
      </c>
      <c r="F13" s="3">
        <v>6</v>
      </c>
      <c r="G13" s="2" t="s">
        <v>115</v>
      </c>
      <c r="H13" s="50" t="s">
        <v>116</v>
      </c>
      <c r="I13" s="46" t="s">
        <v>154</v>
      </c>
      <c r="J13" s="66">
        <v>10</v>
      </c>
      <c r="K13" s="67">
        <v>44</v>
      </c>
      <c r="L13" s="67"/>
      <c r="M13" s="68"/>
      <c r="N13" s="66">
        <v>11</v>
      </c>
      <c r="O13" s="67">
        <v>2</v>
      </c>
      <c r="P13" s="67"/>
      <c r="Q13" s="63">
        <v>0</v>
      </c>
      <c r="R13" s="66">
        <v>11</v>
      </c>
      <c r="S13" s="67">
        <v>22</v>
      </c>
      <c r="T13" s="67"/>
      <c r="U13" s="63">
        <v>0</v>
      </c>
      <c r="V13" s="66">
        <v>11</v>
      </c>
      <c r="W13" s="67">
        <v>40</v>
      </c>
      <c r="X13" s="67"/>
      <c r="Y13" s="63">
        <v>0</v>
      </c>
      <c r="Z13" s="66">
        <v>11</v>
      </c>
      <c r="AA13" s="67">
        <v>43</v>
      </c>
      <c r="AB13" s="67"/>
      <c r="AC13" s="67">
        <v>11</v>
      </c>
      <c r="AD13" s="67">
        <v>47</v>
      </c>
      <c r="AE13" s="67">
        <v>11</v>
      </c>
      <c r="AF13" s="67"/>
      <c r="AG13" s="68">
        <f t="shared" si="1"/>
        <v>250.99999999999926</v>
      </c>
      <c r="AH13" s="66">
        <v>12</v>
      </c>
      <c r="AI13" s="67">
        <v>28</v>
      </c>
      <c r="AJ13" s="67"/>
      <c r="AK13" s="63">
        <v>0</v>
      </c>
      <c r="AL13" s="66">
        <v>12</v>
      </c>
      <c r="AM13" s="67">
        <v>31</v>
      </c>
      <c r="AN13" s="67"/>
      <c r="AO13" s="67">
        <v>12</v>
      </c>
      <c r="AP13" s="67">
        <v>35</v>
      </c>
      <c r="AQ13" s="67">
        <v>22</v>
      </c>
      <c r="AR13" s="67"/>
      <c r="AS13" s="68">
        <f t="shared" si="2"/>
        <v>261.9999999999994</v>
      </c>
      <c r="AT13" s="66">
        <v>12</v>
      </c>
      <c r="AU13" s="67">
        <v>58</v>
      </c>
      <c r="AV13" s="67"/>
      <c r="AW13" s="63">
        <v>0</v>
      </c>
      <c r="AX13" s="66">
        <v>13</v>
      </c>
      <c r="AY13" s="67">
        <v>5</v>
      </c>
      <c r="AZ13" s="67"/>
      <c r="BA13" s="67">
        <v>13</v>
      </c>
      <c r="BB13" s="67">
        <v>7</v>
      </c>
      <c r="BC13" s="67">
        <v>39</v>
      </c>
      <c r="BD13" s="67"/>
      <c r="BE13" s="68">
        <f t="shared" si="3"/>
        <v>158.99999999999608</v>
      </c>
      <c r="BF13" s="66">
        <v>13</v>
      </c>
      <c r="BG13" s="67">
        <v>14</v>
      </c>
      <c r="BH13" s="67"/>
      <c r="BI13" s="63">
        <v>0</v>
      </c>
      <c r="BJ13" s="66">
        <v>13</v>
      </c>
      <c r="BK13" s="67">
        <v>24</v>
      </c>
      <c r="BL13" s="67"/>
      <c r="BM13" s="63">
        <v>0</v>
      </c>
      <c r="BN13" s="66">
        <v>13</v>
      </c>
      <c r="BO13" s="67">
        <v>34</v>
      </c>
      <c r="BP13" s="67"/>
      <c r="BQ13" s="63">
        <v>0</v>
      </c>
      <c r="BR13" s="66">
        <v>13</v>
      </c>
      <c r="BS13" s="67">
        <v>37</v>
      </c>
      <c r="BT13" s="67"/>
      <c r="BU13" s="67">
        <v>13</v>
      </c>
      <c r="BV13" s="67">
        <v>39</v>
      </c>
      <c r="BW13" s="67">
        <v>7</v>
      </c>
      <c r="BX13" s="67"/>
      <c r="BY13" s="68">
        <f t="shared" si="4"/>
        <v>126.99999999999747</v>
      </c>
      <c r="BZ13" s="66">
        <v>13</v>
      </c>
      <c r="CA13" s="67">
        <v>55</v>
      </c>
      <c r="CB13" s="67"/>
      <c r="CC13" s="63">
        <v>0</v>
      </c>
      <c r="CD13" s="66">
        <v>13</v>
      </c>
      <c r="CE13" s="67">
        <v>58</v>
      </c>
      <c r="CF13" s="67"/>
      <c r="CG13" s="67">
        <v>14</v>
      </c>
      <c r="CH13" s="67">
        <v>0</v>
      </c>
      <c r="CI13" s="67">
        <v>43</v>
      </c>
      <c r="CJ13" s="67"/>
      <c r="CK13" s="68">
        <f t="shared" si="5"/>
        <v>162.99999999999352</v>
      </c>
      <c r="CL13" s="66">
        <v>14</v>
      </c>
      <c r="CM13" s="67">
        <v>16</v>
      </c>
      <c r="CN13" s="67"/>
      <c r="CO13" s="63">
        <v>0</v>
      </c>
      <c r="CP13" s="66">
        <v>14</v>
      </c>
      <c r="CQ13" s="67">
        <v>19</v>
      </c>
      <c r="CR13" s="67"/>
      <c r="CS13" s="67">
        <v>14</v>
      </c>
      <c r="CT13" s="67">
        <v>21</v>
      </c>
      <c r="CU13" s="67">
        <v>12</v>
      </c>
      <c r="CV13" s="67"/>
      <c r="CW13" s="68">
        <f t="shared" si="6"/>
        <v>132.00000000000145</v>
      </c>
      <c r="CX13" s="66">
        <v>14</v>
      </c>
      <c r="CY13" s="67">
        <v>31</v>
      </c>
      <c r="CZ13" s="67"/>
      <c r="DA13" s="63">
        <v>0</v>
      </c>
      <c r="DB13" s="66">
        <v>15</v>
      </c>
      <c r="DC13" s="67">
        <v>16</v>
      </c>
      <c r="DD13" s="67"/>
      <c r="DE13" s="63">
        <f t="shared" si="7"/>
        <v>0</v>
      </c>
      <c r="DF13" s="66"/>
      <c r="DG13" s="67"/>
      <c r="DH13" s="67"/>
      <c r="DI13" s="63">
        <v>0</v>
      </c>
    </row>
    <row r="14" spans="2:113" ht="25.5">
      <c r="B14" s="58">
        <v>6</v>
      </c>
      <c r="C14" s="57">
        <f t="shared" si="0"/>
        <v>1123.9999999999918</v>
      </c>
      <c r="D14" s="59"/>
      <c r="E14" s="3" t="s">
        <v>112</v>
      </c>
      <c r="F14" s="3">
        <v>1</v>
      </c>
      <c r="G14" s="2" t="s">
        <v>127</v>
      </c>
      <c r="H14" s="49" t="s">
        <v>128</v>
      </c>
      <c r="I14" s="46" t="s">
        <v>152</v>
      </c>
      <c r="J14" s="66">
        <v>10</v>
      </c>
      <c r="K14" s="67">
        <v>48</v>
      </c>
      <c r="L14" s="67"/>
      <c r="M14" s="68"/>
      <c r="N14" s="66">
        <v>11</v>
      </c>
      <c r="O14" s="67">
        <v>6</v>
      </c>
      <c r="P14" s="67"/>
      <c r="Q14" s="63">
        <v>0</v>
      </c>
      <c r="R14" s="66">
        <v>11</v>
      </c>
      <c r="S14" s="67">
        <v>26</v>
      </c>
      <c r="T14" s="67"/>
      <c r="U14" s="63">
        <v>0</v>
      </c>
      <c r="V14" s="66">
        <v>11</v>
      </c>
      <c r="W14" s="67">
        <v>44</v>
      </c>
      <c r="X14" s="67"/>
      <c r="Y14" s="63">
        <v>0</v>
      </c>
      <c r="Z14" s="66">
        <v>11</v>
      </c>
      <c r="AA14" s="67">
        <v>47</v>
      </c>
      <c r="AB14" s="67"/>
      <c r="AC14" s="67">
        <v>11</v>
      </c>
      <c r="AD14" s="67">
        <v>51</v>
      </c>
      <c r="AE14" s="67">
        <v>16</v>
      </c>
      <c r="AF14" s="67"/>
      <c r="AG14" s="68">
        <f t="shared" si="1"/>
        <v>256.00000000000324</v>
      </c>
      <c r="AH14" s="66">
        <v>12</v>
      </c>
      <c r="AI14" s="67">
        <v>32</v>
      </c>
      <c r="AJ14" s="67"/>
      <c r="AK14" s="63">
        <v>0</v>
      </c>
      <c r="AL14" s="66">
        <v>12</v>
      </c>
      <c r="AM14" s="67">
        <v>35</v>
      </c>
      <c r="AN14" s="67"/>
      <c r="AO14" s="67">
        <v>12</v>
      </c>
      <c r="AP14" s="67">
        <v>39</v>
      </c>
      <c r="AQ14" s="67">
        <v>24</v>
      </c>
      <c r="AR14" s="67"/>
      <c r="AS14" s="68">
        <f t="shared" si="2"/>
        <v>263.9999999999933</v>
      </c>
      <c r="AT14" s="66">
        <v>13</v>
      </c>
      <c r="AU14" s="67">
        <v>2</v>
      </c>
      <c r="AV14" s="67"/>
      <c r="AW14" s="63">
        <v>0</v>
      </c>
      <c r="AX14" s="66">
        <v>13</v>
      </c>
      <c r="AY14" s="67">
        <v>9</v>
      </c>
      <c r="AZ14" s="67"/>
      <c r="BA14" s="67">
        <v>13</v>
      </c>
      <c r="BB14" s="67">
        <v>11</v>
      </c>
      <c r="BC14" s="67">
        <v>47</v>
      </c>
      <c r="BD14" s="67"/>
      <c r="BE14" s="68">
        <f t="shared" si="3"/>
        <v>166.99999999999093</v>
      </c>
      <c r="BF14" s="66">
        <v>13</v>
      </c>
      <c r="BG14" s="67">
        <v>18</v>
      </c>
      <c r="BH14" s="67"/>
      <c r="BI14" s="63">
        <v>0</v>
      </c>
      <c r="BJ14" s="66">
        <v>13</v>
      </c>
      <c r="BK14" s="67">
        <v>28</v>
      </c>
      <c r="BL14" s="67"/>
      <c r="BM14" s="63">
        <v>0</v>
      </c>
      <c r="BN14" s="66">
        <v>13</v>
      </c>
      <c r="BO14" s="67">
        <v>38</v>
      </c>
      <c r="BP14" s="67"/>
      <c r="BQ14" s="63">
        <v>0</v>
      </c>
      <c r="BR14" s="66">
        <v>13</v>
      </c>
      <c r="BS14" s="67">
        <v>41</v>
      </c>
      <c r="BT14" s="67"/>
      <c r="BU14" s="67">
        <v>13</v>
      </c>
      <c r="BV14" s="67">
        <v>43</v>
      </c>
      <c r="BW14" s="67">
        <v>14</v>
      </c>
      <c r="BX14" s="67"/>
      <c r="BY14" s="68">
        <f t="shared" si="4"/>
        <v>134.00000000000495</v>
      </c>
      <c r="BZ14" s="66">
        <v>13</v>
      </c>
      <c r="CA14" s="67">
        <v>59</v>
      </c>
      <c r="CB14" s="67"/>
      <c r="CC14" s="63">
        <v>0</v>
      </c>
      <c r="CD14" s="66">
        <v>14</v>
      </c>
      <c r="CE14" s="67">
        <v>2</v>
      </c>
      <c r="CF14" s="67"/>
      <c r="CG14" s="67">
        <v>14</v>
      </c>
      <c r="CH14" s="67">
        <v>4</v>
      </c>
      <c r="CI14" s="67">
        <v>49</v>
      </c>
      <c r="CJ14" s="67"/>
      <c r="CK14" s="68">
        <f t="shared" si="5"/>
        <v>168.99999999999443</v>
      </c>
      <c r="CL14" s="66">
        <v>14</v>
      </c>
      <c r="CM14" s="67">
        <v>20</v>
      </c>
      <c r="CN14" s="67"/>
      <c r="CO14" s="63">
        <v>0</v>
      </c>
      <c r="CP14" s="66">
        <v>14</v>
      </c>
      <c r="CQ14" s="67">
        <v>23</v>
      </c>
      <c r="CR14" s="67"/>
      <c r="CS14" s="67">
        <v>14</v>
      </c>
      <c r="CT14" s="67">
        <v>25</v>
      </c>
      <c r="CU14" s="67">
        <v>14</v>
      </c>
      <c r="CV14" s="67"/>
      <c r="CW14" s="68">
        <f t="shared" si="6"/>
        <v>134.00000000000495</v>
      </c>
      <c r="CX14" s="66">
        <v>14</v>
      </c>
      <c r="CY14" s="67">
        <v>35</v>
      </c>
      <c r="CZ14" s="67"/>
      <c r="DA14" s="63">
        <v>0</v>
      </c>
      <c r="DB14" s="66">
        <v>15</v>
      </c>
      <c r="DC14" s="67">
        <v>20</v>
      </c>
      <c r="DD14" s="67"/>
      <c r="DE14" s="63">
        <f t="shared" si="7"/>
        <v>0</v>
      </c>
      <c r="DF14" s="66"/>
      <c r="DG14" s="67"/>
      <c r="DH14" s="67"/>
      <c r="DI14" s="63">
        <v>0</v>
      </c>
    </row>
    <row r="15" spans="2:113" ht="25.5">
      <c r="B15" s="58">
        <v>7</v>
      </c>
      <c r="C15" s="57">
        <f t="shared" si="0"/>
        <v>1141.9999999999945</v>
      </c>
      <c r="D15" s="59"/>
      <c r="E15" s="3" t="s">
        <v>112</v>
      </c>
      <c r="F15" s="3">
        <v>5</v>
      </c>
      <c r="G15" s="2" t="s">
        <v>113</v>
      </c>
      <c r="H15" s="50" t="s">
        <v>114</v>
      </c>
      <c r="I15" s="46" t="s">
        <v>154</v>
      </c>
      <c r="J15" s="66">
        <v>10</v>
      </c>
      <c r="K15" s="67">
        <v>38</v>
      </c>
      <c r="L15" s="67"/>
      <c r="M15" s="68"/>
      <c r="N15" s="66">
        <v>10</v>
      </c>
      <c r="O15" s="67">
        <v>56</v>
      </c>
      <c r="P15" s="67"/>
      <c r="Q15" s="63">
        <v>0</v>
      </c>
      <c r="R15" s="66">
        <v>11</v>
      </c>
      <c r="S15" s="67">
        <v>16</v>
      </c>
      <c r="T15" s="67"/>
      <c r="U15" s="63">
        <v>0</v>
      </c>
      <c r="V15" s="66">
        <v>11</v>
      </c>
      <c r="W15" s="67">
        <v>34</v>
      </c>
      <c r="X15" s="67"/>
      <c r="Y15" s="63">
        <v>0</v>
      </c>
      <c r="Z15" s="66">
        <v>11</v>
      </c>
      <c r="AA15" s="67">
        <v>37</v>
      </c>
      <c r="AB15" s="67"/>
      <c r="AC15" s="67">
        <v>11</v>
      </c>
      <c r="AD15" s="67">
        <v>41</v>
      </c>
      <c r="AE15" s="67">
        <v>23</v>
      </c>
      <c r="AF15" s="67"/>
      <c r="AG15" s="68">
        <f t="shared" si="1"/>
        <v>263.00000000000114</v>
      </c>
      <c r="AH15" s="66">
        <v>12</v>
      </c>
      <c r="AI15" s="67">
        <v>22</v>
      </c>
      <c r="AJ15" s="67"/>
      <c r="AK15" s="63">
        <v>0</v>
      </c>
      <c r="AL15" s="66">
        <v>12</v>
      </c>
      <c r="AM15" s="67">
        <v>25</v>
      </c>
      <c r="AN15" s="67"/>
      <c r="AO15" s="67">
        <v>12</v>
      </c>
      <c r="AP15" s="67">
        <v>29</v>
      </c>
      <c r="AQ15" s="67">
        <v>30</v>
      </c>
      <c r="AR15" s="67"/>
      <c r="AS15" s="68">
        <f t="shared" si="2"/>
        <v>270.00000000000387</v>
      </c>
      <c r="AT15" s="66">
        <v>12</v>
      </c>
      <c r="AU15" s="67">
        <v>52</v>
      </c>
      <c r="AV15" s="67"/>
      <c r="AW15" s="63">
        <v>0</v>
      </c>
      <c r="AX15" s="66">
        <v>13</v>
      </c>
      <c r="AY15" s="67">
        <v>1</v>
      </c>
      <c r="AZ15" s="67"/>
      <c r="BA15" s="67">
        <v>13</v>
      </c>
      <c r="BB15" s="67">
        <v>3</v>
      </c>
      <c r="BC15" s="67">
        <v>50</v>
      </c>
      <c r="BD15" s="67"/>
      <c r="BE15" s="68">
        <f t="shared" si="3"/>
        <v>169.99999999999142</v>
      </c>
      <c r="BF15" s="66">
        <v>13</v>
      </c>
      <c r="BG15" s="67">
        <v>10</v>
      </c>
      <c r="BH15" s="67"/>
      <c r="BI15" s="63">
        <v>0</v>
      </c>
      <c r="BJ15" s="66">
        <v>13</v>
      </c>
      <c r="BK15" s="67">
        <v>20</v>
      </c>
      <c r="BL15" s="67"/>
      <c r="BM15" s="63">
        <v>0</v>
      </c>
      <c r="BN15" s="66">
        <v>13</v>
      </c>
      <c r="BO15" s="67">
        <v>30</v>
      </c>
      <c r="BP15" s="67"/>
      <c r="BQ15" s="63">
        <v>0</v>
      </c>
      <c r="BR15" s="66">
        <v>13</v>
      </c>
      <c r="BS15" s="67">
        <v>33</v>
      </c>
      <c r="BT15" s="67"/>
      <c r="BU15" s="67">
        <v>13</v>
      </c>
      <c r="BV15" s="67">
        <v>35</v>
      </c>
      <c r="BW15" s="67">
        <v>14</v>
      </c>
      <c r="BX15" s="67"/>
      <c r="BY15" s="68">
        <f t="shared" si="4"/>
        <v>133.99999999999537</v>
      </c>
      <c r="BZ15" s="66">
        <v>13</v>
      </c>
      <c r="CA15" s="67">
        <v>51</v>
      </c>
      <c r="CB15" s="67"/>
      <c r="CC15" s="63">
        <v>0</v>
      </c>
      <c r="CD15" s="66">
        <v>13</v>
      </c>
      <c r="CE15" s="67">
        <v>54</v>
      </c>
      <c r="CF15" s="67"/>
      <c r="CG15" s="67">
        <v>13</v>
      </c>
      <c r="CH15" s="67">
        <v>56</v>
      </c>
      <c r="CI15" s="67">
        <v>51</v>
      </c>
      <c r="CJ15" s="67"/>
      <c r="CK15" s="68">
        <f t="shared" si="5"/>
        <v>170.99999999999795</v>
      </c>
      <c r="CL15" s="66">
        <v>14</v>
      </c>
      <c r="CM15" s="67">
        <v>12</v>
      </c>
      <c r="CN15" s="67"/>
      <c r="CO15" s="63">
        <v>0</v>
      </c>
      <c r="CP15" s="66">
        <v>14</v>
      </c>
      <c r="CQ15" s="67">
        <v>15</v>
      </c>
      <c r="CR15" s="67"/>
      <c r="CS15" s="67">
        <v>14</v>
      </c>
      <c r="CT15" s="67">
        <v>17</v>
      </c>
      <c r="CU15" s="67">
        <v>14</v>
      </c>
      <c r="CV15" s="67"/>
      <c r="CW15" s="68">
        <f t="shared" si="6"/>
        <v>134.00000000000495</v>
      </c>
      <c r="CX15" s="66">
        <v>14</v>
      </c>
      <c r="CY15" s="67">
        <v>27</v>
      </c>
      <c r="CZ15" s="67"/>
      <c r="DA15" s="63">
        <v>0</v>
      </c>
      <c r="DB15" s="66">
        <v>15</v>
      </c>
      <c r="DC15" s="67">
        <v>12</v>
      </c>
      <c r="DD15" s="67"/>
      <c r="DE15" s="63">
        <f t="shared" si="7"/>
        <v>0</v>
      </c>
      <c r="DF15" s="66"/>
      <c r="DG15" s="67"/>
      <c r="DH15" s="67"/>
      <c r="DI15" s="63">
        <v>0</v>
      </c>
    </row>
    <row r="16" spans="2:113" ht="25.5">
      <c r="B16" s="58">
        <v>8</v>
      </c>
      <c r="C16" s="57">
        <f t="shared" si="0"/>
        <v>1166.0000000000082</v>
      </c>
      <c r="D16" s="59"/>
      <c r="E16" s="3" t="s">
        <v>103</v>
      </c>
      <c r="F16" s="3">
        <v>9</v>
      </c>
      <c r="G16" s="2" t="s">
        <v>129</v>
      </c>
      <c r="H16" s="49" t="s">
        <v>130</v>
      </c>
      <c r="I16" s="46" t="s">
        <v>147</v>
      </c>
      <c r="J16" s="66">
        <v>10</v>
      </c>
      <c r="K16" s="67">
        <v>52</v>
      </c>
      <c r="L16" s="67"/>
      <c r="M16" s="68"/>
      <c r="N16" s="66">
        <v>11</v>
      </c>
      <c r="O16" s="67">
        <v>10</v>
      </c>
      <c r="P16" s="67"/>
      <c r="Q16" s="63">
        <v>0</v>
      </c>
      <c r="R16" s="66">
        <v>11</v>
      </c>
      <c r="S16" s="67">
        <v>30</v>
      </c>
      <c r="T16" s="67"/>
      <c r="U16" s="63">
        <v>0</v>
      </c>
      <c r="V16" s="66">
        <v>11</v>
      </c>
      <c r="W16" s="67">
        <v>48</v>
      </c>
      <c r="X16" s="67"/>
      <c r="Y16" s="63">
        <v>0</v>
      </c>
      <c r="Z16" s="66">
        <v>11</v>
      </c>
      <c r="AA16" s="67">
        <v>51</v>
      </c>
      <c r="AB16" s="67"/>
      <c r="AC16" s="67">
        <v>11</v>
      </c>
      <c r="AD16" s="67">
        <v>55</v>
      </c>
      <c r="AE16" s="67">
        <v>28</v>
      </c>
      <c r="AF16" s="67"/>
      <c r="AG16" s="68">
        <f t="shared" si="1"/>
        <v>268.0000000000051</v>
      </c>
      <c r="AH16" s="66">
        <v>12</v>
      </c>
      <c r="AI16" s="67">
        <v>36</v>
      </c>
      <c r="AJ16" s="67"/>
      <c r="AK16" s="63">
        <v>0</v>
      </c>
      <c r="AL16" s="66">
        <v>12</v>
      </c>
      <c r="AM16" s="67">
        <v>39</v>
      </c>
      <c r="AN16" s="67"/>
      <c r="AO16" s="67">
        <v>12</v>
      </c>
      <c r="AP16" s="67">
        <v>43</v>
      </c>
      <c r="AQ16" s="67">
        <v>38</v>
      </c>
      <c r="AR16" s="67"/>
      <c r="AS16" s="68">
        <f t="shared" si="2"/>
        <v>277.9999999999987</v>
      </c>
      <c r="AT16" s="66">
        <v>13</v>
      </c>
      <c r="AU16" s="67">
        <v>6</v>
      </c>
      <c r="AV16" s="67"/>
      <c r="AW16" s="63">
        <v>0</v>
      </c>
      <c r="AX16" s="66">
        <v>13</v>
      </c>
      <c r="AY16" s="67">
        <v>13</v>
      </c>
      <c r="AZ16" s="67"/>
      <c r="BA16" s="67">
        <v>13</v>
      </c>
      <c r="BB16" s="67">
        <v>15</v>
      </c>
      <c r="BC16" s="67">
        <v>51</v>
      </c>
      <c r="BD16" s="67"/>
      <c r="BE16" s="68">
        <f t="shared" si="3"/>
        <v>170.99999999999795</v>
      </c>
      <c r="BF16" s="66">
        <v>13</v>
      </c>
      <c r="BG16" s="67">
        <v>22</v>
      </c>
      <c r="BH16" s="67"/>
      <c r="BI16" s="63">
        <v>0</v>
      </c>
      <c r="BJ16" s="66">
        <v>13</v>
      </c>
      <c r="BK16" s="67">
        <v>32</v>
      </c>
      <c r="BL16" s="67"/>
      <c r="BM16" s="63">
        <v>0</v>
      </c>
      <c r="BN16" s="66">
        <v>13</v>
      </c>
      <c r="BO16" s="67">
        <v>42</v>
      </c>
      <c r="BP16" s="67"/>
      <c r="BQ16" s="63">
        <v>0</v>
      </c>
      <c r="BR16" s="66">
        <v>13</v>
      </c>
      <c r="BS16" s="67">
        <v>45</v>
      </c>
      <c r="BT16" s="67"/>
      <c r="BU16" s="67">
        <v>13</v>
      </c>
      <c r="BV16" s="67">
        <v>47</v>
      </c>
      <c r="BW16" s="67">
        <v>15</v>
      </c>
      <c r="BX16" s="67"/>
      <c r="BY16" s="68">
        <f t="shared" si="4"/>
        <v>135.00000000000193</v>
      </c>
      <c r="BZ16" s="66">
        <v>14</v>
      </c>
      <c r="CA16" s="67">
        <v>3</v>
      </c>
      <c r="CB16" s="67"/>
      <c r="CC16" s="63">
        <v>0</v>
      </c>
      <c r="CD16" s="66">
        <v>14</v>
      </c>
      <c r="CE16" s="67">
        <v>6</v>
      </c>
      <c r="CF16" s="67"/>
      <c r="CG16" s="67">
        <v>14</v>
      </c>
      <c r="CH16" s="67">
        <v>8</v>
      </c>
      <c r="CI16" s="67">
        <v>56</v>
      </c>
      <c r="CJ16" s="67"/>
      <c r="CK16" s="68">
        <f t="shared" si="5"/>
        <v>176.00000000000193</v>
      </c>
      <c r="CL16" s="66">
        <v>14</v>
      </c>
      <c r="CM16" s="67">
        <v>24</v>
      </c>
      <c r="CN16" s="67"/>
      <c r="CO16" s="63">
        <v>0</v>
      </c>
      <c r="CP16" s="66">
        <v>14</v>
      </c>
      <c r="CQ16" s="67">
        <v>27</v>
      </c>
      <c r="CR16" s="67"/>
      <c r="CS16" s="67">
        <v>14</v>
      </c>
      <c r="CT16" s="67">
        <v>29</v>
      </c>
      <c r="CU16" s="67">
        <v>18</v>
      </c>
      <c r="CV16" s="67"/>
      <c r="CW16" s="68">
        <f t="shared" si="6"/>
        <v>138.0000000000024</v>
      </c>
      <c r="CX16" s="66">
        <v>14</v>
      </c>
      <c r="CY16" s="67">
        <v>39</v>
      </c>
      <c r="CZ16" s="67"/>
      <c r="DA16" s="63">
        <v>0</v>
      </c>
      <c r="DB16" s="66">
        <v>15</v>
      </c>
      <c r="DC16" s="67">
        <v>24</v>
      </c>
      <c r="DD16" s="67"/>
      <c r="DE16" s="63">
        <f t="shared" si="7"/>
        <v>0</v>
      </c>
      <c r="DF16" s="66"/>
      <c r="DG16" s="67"/>
      <c r="DH16" s="67"/>
      <c r="DI16" s="63">
        <v>0</v>
      </c>
    </row>
    <row r="17" spans="2:113" ht="27" customHeight="1">
      <c r="B17" s="58">
        <v>9</v>
      </c>
      <c r="C17" s="57">
        <f t="shared" si="0"/>
        <v>1166.9999999999857</v>
      </c>
      <c r="D17" s="60"/>
      <c r="E17" s="3" t="s">
        <v>112</v>
      </c>
      <c r="F17" s="3">
        <v>19</v>
      </c>
      <c r="G17" s="2" t="s">
        <v>132</v>
      </c>
      <c r="H17" s="49" t="s">
        <v>133</v>
      </c>
      <c r="I17" s="46"/>
      <c r="J17" s="66">
        <v>10</v>
      </c>
      <c r="K17" s="67">
        <v>46</v>
      </c>
      <c r="L17" s="67"/>
      <c r="M17" s="68"/>
      <c r="N17" s="66">
        <v>11</v>
      </c>
      <c r="O17" s="67">
        <v>4</v>
      </c>
      <c r="P17" s="67"/>
      <c r="Q17" s="63">
        <v>0</v>
      </c>
      <c r="R17" s="66">
        <v>11</v>
      </c>
      <c r="S17" s="67">
        <v>24</v>
      </c>
      <c r="T17" s="67"/>
      <c r="U17" s="63">
        <v>0</v>
      </c>
      <c r="V17" s="66">
        <v>11</v>
      </c>
      <c r="W17" s="67">
        <v>42</v>
      </c>
      <c r="X17" s="67"/>
      <c r="Y17" s="63">
        <v>0</v>
      </c>
      <c r="Z17" s="66">
        <v>11</v>
      </c>
      <c r="AA17" s="67">
        <v>45</v>
      </c>
      <c r="AB17" s="67"/>
      <c r="AC17" s="67">
        <v>11</v>
      </c>
      <c r="AD17" s="67">
        <v>49</v>
      </c>
      <c r="AE17" s="67">
        <v>30</v>
      </c>
      <c r="AF17" s="67"/>
      <c r="AG17" s="68">
        <f t="shared" si="1"/>
        <v>269.99999999999903</v>
      </c>
      <c r="AH17" s="66">
        <v>12</v>
      </c>
      <c r="AI17" s="67">
        <v>30</v>
      </c>
      <c r="AJ17" s="67"/>
      <c r="AK17" s="63">
        <v>0</v>
      </c>
      <c r="AL17" s="66">
        <v>12</v>
      </c>
      <c r="AM17" s="67">
        <v>33</v>
      </c>
      <c r="AN17" s="67"/>
      <c r="AO17" s="67">
        <v>12</v>
      </c>
      <c r="AP17" s="67">
        <v>37</v>
      </c>
      <c r="AQ17" s="67">
        <v>52</v>
      </c>
      <c r="AR17" s="67"/>
      <c r="AS17" s="73">
        <f t="shared" si="2"/>
        <v>291.9999999999945</v>
      </c>
      <c r="AT17" s="66">
        <v>13</v>
      </c>
      <c r="AU17" s="67">
        <v>0</v>
      </c>
      <c r="AV17" s="67"/>
      <c r="AW17" s="63">
        <v>0</v>
      </c>
      <c r="AX17" s="66">
        <v>13</v>
      </c>
      <c r="AY17" s="67">
        <v>7</v>
      </c>
      <c r="AZ17" s="67"/>
      <c r="BA17" s="67">
        <v>13</v>
      </c>
      <c r="BB17" s="72">
        <v>9</v>
      </c>
      <c r="BC17" s="67">
        <v>47</v>
      </c>
      <c r="BD17" s="67"/>
      <c r="BE17" s="68">
        <f t="shared" si="3"/>
        <v>166.99999999999093</v>
      </c>
      <c r="BF17" s="66">
        <v>13</v>
      </c>
      <c r="BG17" s="67">
        <v>16</v>
      </c>
      <c r="BH17" s="67"/>
      <c r="BI17" s="63">
        <v>0</v>
      </c>
      <c r="BJ17" s="66">
        <v>13</v>
      </c>
      <c r="BK17" s="67">
        <v>26</v>
      </c>
      <c r="BL17" s="67"/>
      <c r="BM17" s="63">
        <v>0</v>
      </c>
      <c r="BN17" s="66">
        <v>13</v>
      </c>
      <c r="BO17" s="67">
        <v>36</v>
      </c>
      <c r="BP17" s="67"/>
      <c r="BQ17" s="63">
        <v>0</v>
      </c>
      <c r="BR17" s="66">
        <v>13</v>
      </c>
      <c r="BS17" s="67">
        <v>39</v>
      </c>
      <c r="BT17" s="67"/>
      <c r="BU17" s="67">
        <v>13</v>
      </c>
      <c r="BV17" s="67">
        <v>41</v>
      </c>
      <c r="BW17" s="67">
        <v>10</v>
      </c>
      <c r="BX17" s="67"/>
      <c r="BY17" s="68">
        <f t="shared" si="4"/>
        <v>130.00000000000753</v>
      </c>
      <c r="BZ17" s="66">
        <v>13</v>
      </c>
      <c r="CA17" s="67">
        <v>57</v>
      </c>
      <c r="CB17" s="67"/>
      <c r="CC17" s="63">
        <v>0</v>
      </c>
      <c r="CD17" s="66">
        <v>14</v>
      </c>
      <c r="CE17" s="67">
        <v>0</v>
      </c>
      <c r="CF17" s="67"/>
      <c r="CG17" s="67">
        <v>14</v>
      </c>
      <c r="CH17" s="67">
        <v>2</v>
      </c>
      <c r="CI17" s="67">
        <v>49</v>
      </c>
      <c r="CJ17" s="67"/>
      <c r="CK17" s="68">
        <f t="shared" si="5"/>
        <v>168.99999999999443</v>
      </c>
      <c r="CL17" s="66">
        <v>14</v>
      </c>
      <c r="CM17" s="67">
        <v>18</v>
      </c>
      <c r="CN17" s="67"/>
      <c r="CO17" s="63">
        <v>0</v>
      </c>
      <c r="CP17" s="66">
        <v>14</v>
      </c>
      <c r="CQ17" s="67">
        <v>21</v>
      </c>
      <c r="CR17" s="67"/>
      <c r="CS17" s="67">
        <v>14</v>
      </c>
      <c r="CT17" s="67">
        <v>23</v>
      </c>
      <c r="CU17" s="67">
        <v>19</v>
      </c>
      <c r="CV17" s="67"/>
      <c r="CW17" s="68">
        <f t="shared" si="6"/>
        <v>138.99999999999935</v>
      </c>
      <c r="CX17" s="66">
        <v>14</v>
      </c>
      <c r="CY17" s="67">
        <v>33</v>
      </c>
      <c r="CZ17" s="67"/>
      <c r="DA17" s="63">
        <v>0</v>
      </c>
      <c r="DB17" s="66">
        <v>15</v>
      </c>
      <c r="DC17" s="67">
        <v>18</v>
      </c>
      <c r="DD17" s="67"/>
      <c r="DE17" s="63">
        <f t="shared" si="7"/>
        <v>0</v>
      </c>
      <c r="DF17" s="66"/>
      <c r="DG17" s="67"/>
      <c r="DH17" s="67"/>
      <c r="DI17" s="63">
        <v>0</v>
      </c>
    </row>
    <row r="18" spans="2:113" ht="25.5">
      <c r="B18" s="58">
        <v>10</v>
      </c>
      <c r="C18" s="57">
        <f t="shared" si="0"/>
        <v>1177.999999999991</v>
      </c>
      <c r="D18" s="59"/>
      <c r="E18" s="3" t="s">
        <v>112</v>
      </c>
      <c r="F18" s="3">
        <v>7</v>
      </c>
      <c r="G18" s="2" t="s">
        <v>139</v>
      </c>
      <c r="H18" s="50" t="s">
        <v>114</v>
      </c>
      <c r="I18" s="46" t="s">
        <v>152</v>
      </c>
      <c r="J18" s="66">
        <v>10</v>
      </c>
      <c r="K18" s="67">
        <v>50</v>
      </c>
      <c r="L18" s="67"/>
      <c r="M18" s="68"/>
      <c r="N18" s="66">
        <v>11</v>
      </c>
      <c r="O18" s="67">
        <v>8</v>
      </c>
      <c r="P18" s="67"/>
      <c r="Q18" s="63">
        <v>0</v>
      </c>
      <c r="R18" s="66">
        <v>11</v>
      </c>
      <c r="S18" s="67">
        <v>28</v>
      </c>
      <c r="T18" s="67"/>
      <c r="U18" s="63">
        <v>0</v>
      </c>
      <c r="V18" s="66">
        <v>11</v>
      </c>
      <c r="W18" s="67">
        <v>46</v>
      </c>
      <c r="X18" s="67"/>
      <c r="Y18" s="63">
        <v>0</v>
      </c>
      <c r="Z18" s="66">
        <v>11</v>
      </c>
      <c r="AA18" s="67">
        <v>49</v>
      </c>
      <c r="AB18" s="67"/>
      <c r="AC18" s="67">
        <v>11</v>
      </c>
      <c r="AD18" s="67">
        <v>53</v>
      </c>
      <c r="AE18" s="67">
        <v>47</v>
      </c>
      <c r="AF18" s="67"/>
      <c r="AG18" s="68">
        <f t="shared" si="1"/>
        <v>287.0000000000049</v>
      </c>
      <c r="AH18" s="66">
        <v>12</v>
      </c>
      <c r="AI18" s="67">
        <v>34</v>
      </c>
      <c r="AJ18" s="67"/>
      <c r="AK18" s="63">
        <v>0</v>
      </c>
      <c r="AL18" s="66">
        <v>12</v>
      </c>
      <c r="AM18" s="67">
        <v>37</v>
      </c>
      <c r="AN18" s="67"/>
      <c r="AO18" s="67">
        <v>12</v>
      </c>
      <c r="AP18" s="67">
        <v>41</v>
      </c>
      <c r="AQ18" s="67">
        <v>37</v>
      </c>
      <c r="AR18" s="67"/>
      <c r="AS18" s="68">
        <f t="shared" si="2"/>
        <v>276.99999999999216</v>
      </c>
      <c r="AT18" s="66">
        <v>13</v>
      </c>
      <c r="AU18" s="67">
        <v>4</v>
      </c>
      <c r="AV18" s="67"/>
      <c r="AW18" s="63">
        <v>0</v>
      </c>
      <c r="AX18" s="66">
        <v>13</v>
      </c>
      <c r="AY18" s="67">
        <v>11</v>
      </c>
      <c r="AZ18" s="67"/>
      <c r="BA18" s="67">
        <v>13</v>
      </c>
      <c r="BB18" s="67">
        <v>13</v>
      </c>
      <c r="BC18" s="67">
        <v>52</v>
      </c>
      <c r="BD18" s="67"/>
      <c r="BE18" s="68">
        <f t="shared" si="3"/>
        <v>171.9999999999949</v>
      </c>
      <c r="BF18" s="66">
        <v>13</v>
      </c>
      <c r="BG18" s="67">
        <v>20</v>
      </c>
      <c r="BH18" s="67"/>
      <c r="BI18" s="63">
        <v>0</v>
      </c>
      <c r="BJ18" s="66">
        <v>13</v>
      </c>
      <c r="BK18" s="67">
        <v>30</v>
      </c>
      <c r="BL18" s="67"/>
      <c r="BM18" s="63">
        <v>0</v>
      </c>
      <c r="BN18" s="66">
        <v>13</v>
      </c>
      <c r="BO18" s="67">
        <v>40</v>
      </c>
      <c r="BP18" s="67"/>
      <c r="BQ18" s="63">
        <v>0</v>
      </c>
      <c r="BR18" s="66">
        <v>13</v>
      </c>
      <c r="BS18" s="67">
        <v>43</v>
      </c>
      <c r="BT18" s="67"/>
      <c r="BU18" s="67">
        <v>13</v>
      </c>
      <c r="BV18" s="67">
        <v>45</v>
      </c>
      <c r="BW18" s="67">
        <v>9</v>
      </c>
      <c r="BX18" s="67"/>
      <c r="BY18" s="68">
        <f t="shared" si="4"/>
        <v>129.00000000000097</v>
      </c>
      <c r="BZ18" s="66">
        <v>14</v>
      </c>
      <c r="CA18" s="67">
        <v>1</v>
      </c>
      <c r="CB18" s="67"/>
      <c r="CC18" s="63">
        <v>0</v>
      </c>
      <c r="CD18" s="66">
        <v>14</v>
      </c>
      <c r="CE18" s="67">
        <v>4</v>
      </c>
      <c r="CF18" s="67"/>
      <c r="CG18" s="67">
        <v>14</v>
      </c>
      <c r="CH18" s="67">
        <v>6</v>
      </c>
      <c r="CI18" s="67">
        <v>55</v>
      </c>
      <c r="CJ18" s="67"/>
      <c r="CK18" s="68">
        <f t="shared" si="5"/>
        <v>174.9999999999954</v>
      </c>
      <c r="CL18" s="66">
        <v>14</v>
      </c>
      <c r="CM18" s="67">
        <v>22</v>
      </c>
      <c r="CN18" s="67"/>
      <c r="CO18" s="63">
        <v>0</v>
      </c>
      <c r="CP18" s="66">
        <v>14</v>
      </c>
      <c r="CQ18" s="67">
        <v>25</v>
      </c>
      <c r="CR18" s="67"/>
      <c r="CS18" s="67">
        <v>14</v>
      </c>
      <c r="CT18" s="67">
        <v>27</v>
      </c>
      <c r="CU18" s="67">
        <v>18</v>
      </c>
      <c r="CV18" s="67"/>
      <c r="CW18" s="68">
        <f t="shared" si="6"/>
        <v>138.0000000000024</v>
      </c>
      <c r="CX18" s="66">
        <v>14</v>
      </c>
      <c r="CY18" s="67">
        <v>37</v>
      </c>
      <c r="CZ18" s="67"/>
      <c r="DA18" s="63">
        <v>0</v>
      </c>
      <c r="DB18" s="66">
        <v>15</v>
      </c>
      <c r="DC18" s="67">
        <v>22</v>
      </c>
      <c r="DD18" s="67"/>
      <c r="DE18" s="63">
        <f t="shared" si="7"/>
        <v>0</v>
      </c>
      <c r="DF18" s="66"/>
      <c r="DG18" s="67"/>
      <c r="DH18" s="67"/>
      <c r="DI18" s="63">
        <v>0</v>
      </c>
    </row>
    <row r="19" spans="2:113" ht="25.5">
      <c r="B19" s="58">
        <v>11</v>
      </c>
      <c r="C19" s="57">
        <f t="shared" si="0"/>
        <v>1209.9999999999989</v>
      </c>
      <c r="D19" s="59"/>
      <c r="E19" s="3" t="s">
        <v>103</v>
      </c>
      <c r="F19" s="3">
        <v>15</v>
      </c>
      <c r="G19" s="2" t="s">
        <v>120</v>
      </c>
      <c r="H19" s="49" t="s">
        <v>121</v>
      </c>
      <c r="I19" s="46"/>
      <c r="J19" s="66">
        <v>10</v>
      </c>
      <c r="K19" s="67">
        <v>58</v>
      </c>
      <c r="L19" s="67"/>
      <c r="M19" s="68"/>
      <c r="N19" s="66">
        <v>11</v>
      </c>
      <c r="O19" s="67">
        <v>16</v>
      </c>
      <c r="P19" s="67"/>
      <c r="Q19" s="63">
        <v>0</v>
      </c>
      <c r="R19" s="66">
        <v>11</v>
      </c>
      <c r="S19" s="67">
        <v>36</v>
      </c>
      <c r="T19" s="67"/>
      <c r="U19" s="63">
        <v>0</v>
      </c>
      <c r="V19" s="66">
        <v>11</v>
      </c>
      <c r="W19" s="67">
        <v>54</v>
      </c>
      <c r="X19" s="67"/>
      <c r="Y19" s="63">
        <v>0</v>
      </c>
      <c r="Z19" s="66">
        <v>11</v>
      </c>
      <c r="AA19" s="67">
        <v>57</v>
      </c>
      <c r="AB19" s="67"/>
      <c r="AC19" s="67">
        <v>12</v>
      </c>
      <c r="AD19" s="67">
        <v>1</v>
      </c>
      <c r="AE19" s="67">
        <v>40</v>
      </c>
      <c r="AF19" s="67"/>
      <c r="AG19" s="68">
        <f t="shared" si="1"/>
        <v>280.000000000007</v>
      </c>
      <c r="AH19" s="66">
        <v>12</v>
      </c>
      <c r="AI19" s="67">
        <v>42</v>
      </c>
      <c r="AJ19" s="67"/>
      <c r="AK19" s="63">
        <v>0</v>
      </c>
      <c r="AL19" s="66">
        <v>12</v>
      </c>
      <c r="AM19" s="67">
        <v>45</v>
      </c>
      <c r="AN19" s="67"/>
      <c r="AO19" s="67">
        <v>12</v>
      </c>
      <c r="AP19" s="67">
        <v>49</v>
      </c>
      <c r="AQ19" s="67">
        <v>47</v>
      </c>
      <c r="AR19" s="67"/>
      <c r="AS19" s="68">
        <f t="shared" si="2"/>
        <v>287.0000000000001</v>
      </c>
      <c r="AT19" s="66">
        <v>13</v>
      </c>
      <c r="AU19" s="67">
        <v>12</v>
      </c>
      <c r="AV19" s="67"/>
      <c r="AW19" s="63">
        <v>0</v>
      </c>
      <c r="AX19" s="66">
        <v>13</v>
      </c>
      <c r="AY19" s="67">
        <v>15</v>
      </c>
      <c r="AZ19" s="67"/>
      <c r="BA19" s="67">
        <v>13</v>
      </c>
      <c r="BB19" s="67">
        <v>17</v>
      </c>
      <c r="BC19" s="67">
        <v>53</v>
      </c>
      <c r="BD19" s="67"/>
      <c r="BE19" s="68">
        <f t="shared" si="3"/>
        <v>172.99999999999187</v>
      </c>
      <c r="BF19" s="66">
        <v>13</v>
      </c>
      <c r="BG19" s="67">
        <v>24</v>
      </c>
      <c r="BH19" s="67"/>
      <c r="BI19" s="63">
        <v>0</v>
      </c>
      <c r="BJ19" s="66">
        <v>13</v>
      </c>
      <c r="BK19" s="67">
        <v>34</v>
      </c>
      <c r="BL19" s="67"/>
      <c r="BM19" s="63">
        <v>0</v>
      </c>
      <c r="BN19" s="66">
        <v>13</v>
      </c>
      <c r="BO19" s="67">
        <v>44</v>
      </c>
      <c r="BP19" s="67"/>
      <c r="BQ19" s="63">
        <v>0</v>
      </c>
      <c r="BR19" s="66">
        <v>13</v>
      </c>
      <c r="BS19" s="67">
        <v>47</v>
      </c>
      <c r="BT19" s="67"/>
      <c r="BU19" s="67">
        <v>13</v>
      </c>
      <c r="BV19" s="67">
        <v>49</v>
      </c>
      <c r="BW19" s="67">
        <v>21</v>
      </c>
      <c r="BX19" s="67"/>
      <c r="BY19" s="68">
        <f t="shared" si="4"/>
        <v>141.00000000000284</v>
      </c>
      <c r="BZ19" s="66">
        <v>14</v>
      </c>
      <c r="CA19" s="67">
        <v>5</v>
      </c>
      <c r="CB19" s="67"/>
      <c r="CC19" s="63">
        <v>0</v>
      </c>
      <c r="CD19" s="66">
        <v>14</v>
      </c>
      <c r="CE19" s="67">
        <v>8</v>
      </c>
      <c r="CF19" s="67"/>
      <c r="CG19" s="67">
        <v>14</v>
      </c>
      <c r="CH19" s="67">
        <v>11</v>
      </c>
      <c r="CI19" s="67">
        <v>7</v>
      </c>
      <c r="CJ19" s="67"/>
      <c r="CK19" s="68">
        <f t="shared" si="5"/>
        <v>186.99999999999727</v>
      </c>
      <c r="CL19" s="66">
        <v>14</v>
      </c>
      <c r="CM19" s="67">
        <v>26</v>
      </c>
      <c r="CN19" s="67"/>
      <c r="CO19" s="63">
        <v>0</v>
      </c>
      <c r="CP19" s="66">
        <v>14</v>
      </c>
      <c r="CQ19" s="67">
        <v>29</v>
      </c>
      <c r="CR19" s="67"/>
      <c r="CS19" s="67">
        <v>14</v>
      </c>
      <c r="CT19" s="67">
        <v>31</v>
      </c>
      <c r="CU19" s="67">
        <v>22</v>
      </c>
      <c r="CV19" s="67"/>
      <c r="CW19" s="68">
        <f t="shared" si="6"/>
        <v>141.99999999999983</v>
      </c>
      <c r="CX19" s="66">
        <v>14</v>
      </c>
      <c r="CY19" s="67">
        <v>41</v>
      </c>
      <c r="CZ19" s="67"/>
      <c r="DA19" s="63">
        <v>0</v>
      </c>
      <c r="DB19" s="66">
        <v>15</v>
      </c>
      <c r="DC19" s="67">
        <v>26</v>
      </c>
      <c r="DD19" s="67"/>
      <c r="DE19" s="63">
        <f t="shared" si="7"/>
        <v>0</v>
      </c>
      <c r="DF19" s="66"/>
      <c r="DG19" s="67"/>
      <c r="DH19" s="67"/>
      <c r="DI19" s="63">
        <v>0</v>
      </c>
    </row>
    <row r="20" spans="2:113" ht="25.5">
      <c r="B20" s="58">
        <v>12</v>
      </c>
      <c r="C20" s="57">
        <f t="shared" si="0"/>
        <v>1219.999999999983</v>
      </c>
      <c r="D20" s="59"/>
      <c r="E20" s="3" t="s">
        <v>112</v>
      </c>
      <c r="F20" s="3">
        <v>36</v>
      </c>
      <c r="G20" s="2" t="s">
        <v>123</v>
      </c>
      <c r="H20" s="50" t="s">
        <v>116</v>
      </c>
      <c r="I20" s="46" t="s">
        <v>146</v>
      </c>
      <c r="J20" s="66">
        <v>10</v>
      </c>
      <c r="K20" s="67">
        <v>42</v>
      </c>
      <c r="L20" s="67"/>
      <c r="M20" s="68"/>
      <c r="N20" s="66">
        <v>11</v>
      </c>
      <c r="O20" s="67">
        <v>0</v>
      </c>
      <c r="P20" s="67"/>
      <c r="Q20" s="63">
        <v>0</v>
      </c>
      <c r="R20" s="66">
        <v>11</v>
      </c>
      <c r="S20" s="67">
        <v>20</v>
      </c>
      <c r="T20" s="67"/>
      <c r="U20" s="63">
        <v>0</v>
      </c>
      <c r="V20" s="66">
        <v>11</v>
      </c>
      <c r="W20" s="67">
        <v>38</v>
      </c>
      <c r="X20" s="67"/>
      <c r="Y20" s="63">
        <v>0</v>
      </c>
      <c r="Z20" s="66">
        <v>11</v>
      </c>
      <c r="AA20" s="67">
        <v>41</v>
      </c>
      <c r="AB20" s="67"/>
      <c r="AC20" s="67">
        <v>11</v>
      </c>
      <c r="AD20" s="67">
        <v>45</v>
      </c>
      <c r="AE20" s="67">
        <v>28</v>
      </c>
      <c r="AF20" s="67"/>
      <c r="AG20" s="68">
        <f t="shared" si="1"/>
        <v>268.00000000000034</v>
      </c>
      <c r="AH20" s="66">
        <v>12</v>
      </c>
      <c r="AI20" s="67">
        <v>26</v>
      </c>
      <c r="AJ20" s="67"/>
      <c r="AK20" s="63">
        <v>0</v>
      </c>
      <c r="AL20" s="66">
        <v>12</v>
      </c>
      <c r="AM20" s="67">
        <v>29</v>
      </c>
      <c r="AN20" s="67"/>
      <c r="AO20" s="67">
        <v>12</v>
      </c>
      <c r="AP20" s="67">
        <v>33</v>
      </c>
      <c r="AQ20" s="67">
        <v>45</v>
      </c>
      <c r="AR20" s="67"/>
      <c r="AS20" s="73">
        <f t="shared" si="2"/>
        <v>285.0000000000062</v>
      </c>
      <c r="AT20" s="66">
        <v>12</v>
      </c>
      <c r="AU20" s="67">
        <v>56</v>
      </c>
      <c r="AV20" s="67"/>
      <c r="AW20" s="63">
        <v>0</v>
      </c>
      <c r="AX20" s="66">
        <v>13</v>
      </c>
      <c r="AY20" s="67">
        <v>3</v>
      </c>
      <c r="AZ20" s="67"/>
      <c r="BA20" s="72">
        <v>13</v>
      </c>
      <c r="BB20" s="72">
        <v>5</v>
      </c>
      <c r="BC20" s="72">
        <v>48</v>
      </c>
      <c r="BD20" s="67"/>
      <c r="BE20" s="68">
        <f t="shared" si="3"/>
        <v>167.9999999999879</v>
      </c>
      <c r="BF20" s="66">
        <v>13</v>
      </c>
      <c r="BG20" s="67">
        <v>12</v>
      </c>
      <c r="BH20" s="67"/>
      <c r="BI20" s="63">
        <v>0</v>
      </c>
      <c r="BJ20" s="66">
        <v>13</v>
      </c>
      <c r="BK20" s="67">
        <v>22</v>
      </c>
      <c r="BL20" s="67"/>
      <c r="BM20" s="63">
        <v>0</v>
      </c>
      <c r="BN20" s="66">
        <v>13</v>
      </c>
      <c r="BO20" s="67">
        <v>32</v>
      </c>
      <c r="BP20" s="67"/>
      <c r="BQ20" s="63">
        <v>0</v>
      </c>
      <c r="BR20" s="66">
        <v>13</v>
      </c>
      <c r="BS20" s="67">
        <v>35</v>
      </c>
      <c r="BT20" s="67"/>
      <c r="BU20" s="67">
        <v>13</v>
      </c>
      <c r="BV20" s="67">
        <v>37</v>
      </c>
      <c r="BW20" s="67">
        <v>52</v>
      </c>
      <c r="BX20" s="67"/>
      <c r="BY20" s="68">
        <f t="shared" si="4"/>
        <v>171.9999999999949</v>
      </c>
      <c r="BZ20" s="66">
        <v>13</v>
      </c>
      <c r="CA20" s="67">
        <v>53</v>
      </c>
      <c r="CB20" s="67"/>
      <c r="CC20" s="63">
        <v>0</v>
      </c>
      <c r="CD20" s="66">
        <v>13</v>
      </c>
      <c r="CE20" s="67">
        <v>56</v>
      </c>
      <c r="CF20" s="67"/>
      <c r="CG20" s="67">
        <v>13</v>
      </c>
      <c r="CH20" s="67">
        <v>59</v>
      </c>
      <c r="CI20" s="67">
        <v>2</v>
      </c>
      <c r="CJ20" s="67"/>
      <c r="CK20" s="68">
        <f t="shared" si="5"/>
        <v>181.9999999999933</v>
      </c>
      <c r="CL20" s="66">
        <v>14</v>
      </c>
      <c r="CM20" s="67">
        <v>14</v>
      </c>
      <c r="CN20" s="67"/>
      <c r="CO20" s="63">
        <v>0</v>
      </c>
      <c r="CP20" s="66">
        <v>14</v>
      </c>
      <c r="CQ20" s="67">
        <v>17</v>
      </c>
      <c r="CR20" s="67"/>
      <c r="CS20" s="67">
        <v>14</v>
      </c>
      <c r="CT20" s="67">
        <v>19</v>
      </c>
      <c r="CU20" s="67">
        <v>25</v>
      </c>
      <c r="CV20" s="67"/>
      <c r="CW20" s="68">
        <f t="shared" si="6"/>
        <v>145.00000000000028</v>
      </c>
      <c r="CX20" s="66">
        <v>14</v>
      </c>
      <c r="CY20" s="67">
        <v>29</v>
      </c>
      <c r="CZ20" s="67"/>
      <c r="DA20" s="63">
        <v>0</v>
      </c>
      <c r="DB20" s="66">
        <v>15</v>
      </c>
      <c r="DC20" s="67">
        <v>14</v>
      </c>
      <c r="DD20" s="67"/>
      <c r="DE20" s="63">
        <f t="shared" si="7"/>
        <v>0</v>
      </c>
      <c r="DF20" s="66"/>
      <c r="DG20" s="67"/>
      <c r="DH20" s="67"/>
      <c r="DI20" s="63">
        <v>0</v>
      </c>
    </row>
    <row r="21" spans="2:113" ht="25.5">
      <c r="B21" s="58">
        <v>13</v>
      </c>
      <c r="C21" s="57">
        <f t="shared" si="0"/>
        <v>3249.00000000001</v>
      </c>
      <c r="D21" s="59"/>
      <c r="E21" s="3" t="s">
        <v>103</v>
      </c>
      <c r="F21" s="3">
        <v>43</v>
      </c>
      <c r="G21" s="2" t="s">
        <v>137</v>
      </c>
      <c r="H21" s="49" t="s">
        <v>138</v>
      </c>
      <c r="I21" s="46"/>
      <c r="J21" s="66">
        <v>11</v>
      </c>
      <c r="K21" s="67">
        <v>0</v>
      </c>
      <c r="L21" s="67"/>
      <c r="M21" s="68"/>
      <c r="N21" s="66">
        <v>11</v>
      </c>
      <c r="O21" s="67">
        <v>18</v>
      </c>
      <c r="P21" s="67"/>
      <c r="Q21" s="63">
        <v>0</v>
      </c>
      <c r="R21" s="66">
        <v>11</v>
      </c>
      <c r="S21" s="67">
        <v>38</v>
      </c>
      <c r="T21" s="67"/>
      <c r="U21" s="63">
        <v>0</v>
      </c>
      <c r="V21" s="66">
        <v>11</v>
      </c>
      <c r="W21" s="67">
        <v>56</v>
      </c>
      <c r="X21" s="67"/>
      <c r="Y21" s="63">
        <v>0</v>
      </c>
      <c r="Z21" s="66">
        <v>11</v>
      </c>
      <c r="AA21" s="67">
        <v>59</v>
      </c>
      <c r="AB21" s="67"/>
      <c r="AC21" s="67">
        <v>12</v>
      </c>
      <c r="AD21" s="67">
        <v>4</v>
      </c>
      <c r="AE21" s="67">
        <v>1</v>
      </c>
      <c r="AF21" s="67"/>
      <c r="AG21" s="68">
        <f t="shared" si="1"/>
        <v>301.0000000000103</v>
      </c>
      <c r="AH21" s="66">
        <v>12</v>
      </c>
      <c r="AI21" s="67">
        <v>44</v>
      </c>
      <c r="AJ21" s="67"/>
      <c r="AK21" s="63">
        <v>0</v>
      </c>
      <c r="AL21" s="66"/>
      <c r="AM21" s="67"/>
      <c r="AN21" s="67"/>
      <c r="AO21" s="67"/>
      <c r="AP21" s="67"/>
      <c r="AQ21" s="67"/>
      <c r="AR21" s="67"/>
      <c r="AS21" s="70">
        <v>578</v>
      </c>
      <c r="AT21" s="66"/>
      <c r="AU21" s="67"/>
      <c r="AV21" s="67"/>
      <c r="AW21" s="71">
        <v>50</v>
      </c>
      <c r="AX21" s="66"/>
      <c r="AY21" s="67"/>
      <c r="AZ21" s="67"/>
      <c r="BA21" s="67"/>
      <c r="BB21" s="67"/>
      <c r="BC21" s="67"/>
      <c r="BD21" s="67"/>
      <c r="BE21" s="70">
        <v>471</v>
      </c>
      <c r="BF21" s="66"/>
      <c r="BG21" s="67"/>
      <c r="BH21" s="67"/>
      <c r="BI21" s="71">
        <v>50</v>
      </c>
      <c r="BJ21" s="66"/>
      <c r="BK21" s="67"/>
      <c r="BL21" s="67"/>
      <c r="BM21" s="71">
        <v>50</v>
      </c>
      <c r="BN21" s="66"/>
      <c r="BO21" s="67"/>
      <c r="BP21" s="67"/>
      <c r="BQ21" s="71">
        <v>50</v>
      </c>
      <c r="BR21" s="66"/>
      <c r="BS21" s="67"/>
      <c r="BT21" s="67"/>
      <c r="BU21" s="67"/>
      <c r="BV21" s="67"/>
      <c r="BW21" s="67"/>
      <c r="BX21" s="67"/>
      <c r="BY21" s="70">
        <v>435</v>
      </c>
      <c r="BZ21" s="66"/>
      <c r="CA21" s="67"/>
      <c r="CB21" s="67"/>
      <c r="CC21" s="71">
        <v>50</v>
      </c>
      <c r="CD21" s="66"/>
      <c r="CE21" s="67"/>
      <c r="CF21" s="67"/>
      <c r="CG21" s="67"/>
      <c r="CH21" s="67"/>
      <c r="CI21" s="67"/>
      <c r="CJ21" s="67"/>
      <c r="CK21" s="71">
        <v>476</v>
      </c>
      <c r="CL21" s="66"/>
      <c r="CM21" s="67"/>
      <c r="CN21" s="67"/>
      <c r="CO21" s="71">
        <v>50</v>
      </c>
      <c r="CP21" s="66"/>
      <c r="CQ21" s="67"/>
      <c r="CR21" s="67"/>
      <c r="CS21" s="67"/>
      <c r="CT21" s="67"/>
      <c r="CU21" s="67"/>
      <c r="CV21" s="67"/>
      <c r="CW21" s="70">
        <v>438</v>
      </c>
      <c r="CX21" s="66"/>
      <c r="CY21" s="67"/>
      <c r="CZ21" s="67"/>
      <c r="DA21" s="71">
        <v>50</v>
      </c>
      <c r="DB21" s="66"/>
      <c r="DC21" s="67"/>
      <c r="DD21" s="67"/>
      <c r="DE21" s="71">
        <v>50</v>
      </c>
      <c r="DF21" s="66"/>
      <c r="DG21" s="67"/>
      <c r="DH21" s="67"/>
      <c r="DI21" s="71">
        <v>150</v>
      </c>
    </row>
    <row r="22" spans="2:113" ht="25.5">
      <c r="B22" s="58">
        <v>14</v>
      </c>
      <c r="C22" s="57">
        <f t="shared" si="0"/>
        <v>3289.0000000000073</v>
      </c>
      <c r="D22" s="59"/>
      <c r="E22" s="3" t="s">
        <v>103</v>
      </c>
      <c r="F22" s="3">
        <v>32</v>
      </c>
      <c r="G22" s="2" t="s">
        <v>136</v>
      </c>
      <c r="H22" s="49" t="s">
        <v>121</v>
      </c>
      <c r="I22" s="46"/>
      <c r="J22" s="66">
        <v>10</v>
      </c>
      <c r="K22" s="67">
        <v>54</v>
      </c>
      <c r="L22" s="67"/>
      <c r="M22" s="68"/>
      <c r="N22" s="66">
        <v>11</v>
      </c>
      <c r="O22" s="67">
        <v>12</v>
      </c>
      <c r="P22" s="67"/>
      <c r="Q22" s="63">
        <v>0</v>
      </c>
      <c r="R22" s="66">
        <v>11</v>
      </c>
      <c r="S22" s="67">
        <v>32</v>
      </c>
      <c r="T22" s="67"/>
      <c r="U22" s="63">
        <v>0</v>
      </c>
      <c r="V22" s="66">
        <v>11</v>
      </c>
      <c r="W22" s="67">
        <v>50</v>
      </c>
      <c r="X22" s="67"/>
      <c r="Y22" s="63">
        <v>0</v>
      </c>
      <c r="Z22" s="66">
        <v>11</v>
      </c>
      <c r="AA22" s="67">
        <v>53</v>
      </c>
      <c r="AB22" s="67"/>
      <c r="AC22" s="67">
        <v>11</v>
      </c>
      <c r="AD22" s="67">
        <v>57</v>
      </c>
      <c r="AE22" s="67">
        <v>51</v>
      </c>
      <c r="AF22" s="67"/>
      <c r="AG22" s="68">
        <f t="shared" si="1"/>
        <v>291.0000000000071</v>
      </c>
      <c r="AH22" s="66"/>
      <c r="AI22" s="67"/>
      <c r="AJ22" s="67"/>
      <c r="AK22" s="71">
        <v>50</v>
      </c>
      <c r="AL22" s="66"/>
      <c r="AM22" s="67"/>
      <c r="AN22" s="67"/>
      <c r="AO22" s="67"/>
      <c r="AP22" s="67"/>
      <c r="AQ22" s="67"/>
      <c r="AR22" s="67"/>
      <c r="AS22" s="70">
        <v>578</v>
      </c>
      <c r="AT22" s="66"/>
      <c r="AU22" s="67"/>
      <c r="AV22" s="67"/>
      <c r="AW22" s="71">
        <v>50</v>
      </c>
      <c r="AX22" s="66"/>
      <c r="AY22" s="67"/>
      <c r="AZ22" s="67"/>
      <c r="BA22" s="67"/>
      <c r="BB22" s="67"/>
      <c r="BC22" s="67"/>
      <c r="BD22" s="67"/>
      <c r="BE22" s="70">
        <v>471</v>
      </c>
      <c r="BF22" s="66"/>
      <c r="BG22" s="67"/>
      <c r="BH22" s="67"/>
      <c r="BI22" s="71">
        <v>50</v>
      </c>
      <c r="BJ22" s="66"/>
      <c r="BK22" s="67"/>
      <c r="BL22" s="67"/>
      <c r="BM22" s="71">
        <v>50</v>
      </c>
      <c r="BN22" s="66"/>
      <c r="BO22" s="67"/>
      <c r="BP22" s="67"/>
      <c r="BQ22" s="71">
        <v>50</v>
      </c>
      <c r="BR22" s="66"/>
      <c r="BS22" s="67"/>
      <c r="BT22" s="67"/>
      <c r="BU22" s="67"/>
      <c r="BV22" s="67"/>
      <c r="BW22" s="67"/>
      <c r="BX22" s="67"/>
      <c r="BY22" s="70">
        <v>435</v>
      </c>
      <c r="BZ22" s="66"/>
      <c r="CA22" s="67"/>
      <c r="CB22" s="67"/>
      <c r="CC22" s="71">
        <v>50</v>
      </c>
      <c r="CD22" s="66"/>
      <c r="CE22" s="67"/>
      <c r="CF22" s="67"/>
      <c r="CG22" s="67"/>
      <c r="CH22" s="67"/>
      <c r="CI22" s="67"/>
      <c r="CJ22" s="67"/>
      <c r="CK22" s="71">
        <v>476</v>
      </c>
      <c r="CL22" s="66"/>
      <c r="CM22" s="67"/>
      <c r="CN22" s="67"/>
      <c r="CO22" s="71">
        <v>50</v>
      </c>
      <c r="CP22" s="66"/>
      <c r="CQ22" s="67"/>
      <c r="CR22" s="67"/>
      <c r="CS22" s="67"/>
      <c r="CT22" s="67"/>
      <c r="CU22" s="67"/>
      <c r="CV22" s="67"/>
      <c r="CW22" s="70">
        <v>438</v>
      </c>
      <c r="CX22" s="66"/>
      <c r="CY22" s="67"/>
      <c r="CZ22" s="67"/>
      <c r="DA22" s="71">
        <v>50</v>
      </c>
      <c r="DB22" s="66"/>
      <c r="DC22" s="67"/>
      <c r="DD22" s="67"/>
      <c r="DE22" s="71">
        <v>50</v>
      </c>
      <c r="DF22" s="66"/>
      <c r="DG22" s="67"/>
      <c r="DH22" s="67"/>
      <c r="DI22" s="71">
        <v>150</v>
      </c>
    </row>
    <row r="23" spans="2:113" ht="25.5">
      <c r="B23" s="58">
        <v>15</v>
      </c>
      <c r="C23" s="57">
        <f t="shared" si="0"/>
        <v>3321.000000000001</v>
      </c>
      <c r="D23" s="59"/>
      <c r="E23" s="3" t="s">
        <v>103</v>
      </c>
      <c r="F23" s="3">
        <v>17</v>
      </c>
      <c r="G23" s="2" t="s">
        <v>131</v>
      </c>
      <c r="H23" s="49" t="s">
        <v>114</v>
      </c>
      <c r="I23" s="46" t="s">
        <v>165</v>
      </c>
      <c r="J23" s="66">
        <v>10</v>
      </c>
      <c r="K23" s="67">
        <v>56</v>
      </c>
      <c r="L23" s="67"/>
      <c r="M23" s="68"/>
      <c r="N23" s="66">
        <v>11</v>
      </c>
      <c r="O23" s="67">
        <v>14</v>
      </c>
      <c r="P23" s="67"/>
      <c r="Q23" s="63">
        <v>0</v>
      </c>
      <c r="R23" s="66">
        <v>11</v>
      </c>
      <c r="S23" s="67">
        <v>34</v>
      </c>
      <c r="T23" s="67"/>
      <c r="U23" s="63">
        <v>0</v>
      </c>
      <c r="V23" s="66">
        <v>11</v>
      </c>
      <c r="W23" s="67">
        <v>52</v>
      </c>
      <c r="X23" s="67"/>
      <c r="Y23" s="63">
        <v>0</v>
      </c>
      <c r="Z23" s="66">
        <v>11</v>
      </c>
      <c r="AA23" s="67">
        <v>55</v>
      </c>
      <c r="AB23" s="67"/>
      <c r="AC23" s="67">
        <v>12</v>
      </c>
      <c r="AD23" s="67">
        <v>0</v>
      </c>
      <c r="AE23" s="67">
        <v>23</v>
      </c>
      <c r="AF23" s="67"/>
      <c r="AG23" s="68">
        <f t="shared" si="1"/>
        <v>323.0000000000009</v>
      </c>
      <c r="AH23" s="66"/>
      <c r="AI23" s="67"/>
      <c r="AJ23" s="67"/>
      <c r="AK23" s="71">
        <v>50</v>
      </c>
      <c r="AL23" s="66"/>
      <c r="AM23" s="67"/>
      <c r="AN23" s="67"/>
      <c r="AO23" s="67"/>
      <c r="AP23" s="67"/>
      <c r="AQ23" s="67"/>
      <c r="AR23" s="67"/>
      <c r="AS23" s="70">
        <v>578</v>
      </c>
      <c r="AT23" s="66"/>
      <c r="AU23" s="67"/>
      <c r="AV23" s="67"/>
      <c r="AW23" s="71">
        <v>50</v>
      </c>
      <c r="AX23" s="66"/>
      <c r="AY23" s="67"/>
      <c r="AZ23" s="67"/>
      <c r="BA23" s="67"/>
      <c r="BB23" s="67"/>
      <c r="BC23" s="67"/>
      <c r="BD23" s="67"/>
      <c r="BE23" s="70">
        <v>471</v>
      </c>
      <c r="BF23" s="66"/>
      <c r="BG23" s="67"/>
      <c r="BH23" s="67"/>
      <c r="BI23" s="71">
        <v>50</v>
      </c>
      <c r="BJ23" s="66"/>
      <c r="BK23" s="67"/>
      <c r="BL23" s="67"/>
      <c r="BM23" s="71">
        <v>50</v>
      </c>
      <c r="BN23" s="66"/>
      <c r="BO23" s="67"/>
      <c r="BP23" s="67"/>
      <c r="BQ23" s="71">
        <v>50</v>
      </c>
      <c r="BR23" s="66"/>
      <c r="BS23" s="67"/>
      <c r="BT23" s="67"/>
      <c r="BU23" s="67"/>
      <c r="BV23" s="67"/>
      <c r="BW23" s="67"/>
      <c r="BX23" s="67"/>
      <c r="BY23" s="70">
        <v>435</v>
      </c>
      <c r="BZ23" s="66"/>
      <c r="CA23" s="67"/>
      <c r="CB23" s="67"/>
      <c r="CC23" s="71">
        <v>50</v>
      </c>
      <c r="CD23" s="66"/>
      <c r="CE23" s="67"/>
      <c r="CF23" s="67"/>
      <c r="CG23" s="67"/>
      <c r="CH23" s="67"/>
      <c r="CI23" s="67"/>
      <c r="CJ23" s="67"/>
      <c r="CK23" s="70">
        <v>476</v>
      </c>
      <c r="CL23" s="66"/>
      <c r="CM23" s="67"/>
      <c r="CN23" s="67"/>
      <c r="CO23" s="71">
        <v>50</v>
      </c>
      <c r="CP23" s="66"/>
      <c r="CQ23" s="67"/>
      <c r="CR23" s="67"/>
      <c r="CS23" s="67"/>
      <c r="CT23" s="67"/>
      <c r="CU23" s="67"/>
      <c r="CV23" s="67"/>
      <c r="CW23" s="70">
        <v>438</v>
      </c>
      <c r="CX23" s="66"/>
      <c r="CY23" s="67"/>
      <c r="CZ23" s="67"/>
      <c r="DA23" s="71">
        <v>50</v>
      </c>
      <c r="DB23" s="66"/>
      <c r="DC23" s="67"/>
      <c r="DD23" s="67"/>
      <c r="DE23" s="71">
        <v>50</v>
      </c>
      <c r="DF23" s="66"/>
      <c r="DG23" s="67"/>
      <c r="DH23" s="67"/>
      <c r="DI23" s="71">
        <v>150</v>
      </c>
    </row>
    <row r="24" spans="2:113" ht="39" thickBot="1">
      <c r="B24" s="58">
        <v>16</v>
      </c>
      <c r="C24" s="57">
        <f t="shared" si="0"/>
        <v>3494</v>
      </c>
      <c r="D24" s="61"/>
      <c r="E24" s="42" t="s">
        <v>112</v>
      </c>
      <c r="F24" s="42">
        <v>3</v>
      </c>
      <c r="G24" s="43" t="s">
        <v>134</v>
      </c>
      <c r="H24" s="51" t="s">
        <v>135</v>
      </c>
      <c r="I24" s="47" t="s">
        <v>147</v>
      </c>
      <c r="J24" s="74">
        <v>10</v>
      </c>
      <c r="K24" s="75">
        <v>40</v>
      </c>
      <c r="L24" s="75"/>
      <c r="M24" s="76"/>
      <c r="N24" s="74">
        <v>10</v>
      </c>
      <c r="O24" s="75">
        <v>58</v>
      </c>
      <c r="P24" s="75"/>
      <c r="Q24" s="63">
        <v>0</v>
      </c>
      <c r="R24" s="74">
        <v>11</v>
      </c>
      <c r="S24" s="75">
        <v>18</v>
      </c>
      <c r="T24" s="75"/>
      <c r="U24" s="63">
        <v>0</v>
      </c>
      <c r="V24" s="74">
        <v>11</v>
      </c>
      <c r="W24" s="75">
        <v>36</v>
      </c>
      <c r="X24" s="75"/>
      <c r="Y24" s="63">
        <v>0</v>
      </c>
      <c r="Z24" s="77"/>
      <c r="AA24" s="75"/>
      <c r="AB24" s="75"/>
      <c r="AC24" s="75"/>
      <c r="AD24" s="75"/>
      <c r="AE24" s="75"/>
      <c r="AF24" s="75"/>
      <c r="AG24" s="78">
        <v>551</v>
      </c>
      <c r="AH24" s="74"/>
      <c r="AI24" s="75"/>
      <c r="AJ24" s="75"/>
      <c r="AK24" s="78">
        <v>50</v>
      </c>
      <c r="AL24" s="74"/>
      <c r="AM24" s="75"/>
      <c r="AN24" s="75"/>
      <c r="AO24" s="75"/>
      <c r="AP24" s="75"/>
      <c r="AQ24" s="75"/>
      <c r="AR24" s="75"/>
      <c r="AS24" s="70">
        <v>562</v>
      </c>
      <c r="AT24" s="74"/>
      <c r="AU24" s="75"/>
      <c r="AV24" s="75"/>
      <c r="AW24" s="71">
        <v>50</v>
      </c>
      <c r="AX24" s="74"/>
      <c r="AY24" s="75"/>
      <c r="AZ24" s="75"/>
      <c r="BA24" s="75"/>
      <c r="BB24" s="75"/>
      <c r="BC24" s="75"/>
      <c r="BD24" s="75"/>
      <c r="BE24" s="70">
        <v>459</v>
      </c>
      <c r="BF24" s="74"/>
      <c r="BG24" s="75"/>
      <c r="BH24" s="75"/>
      <c r="BI24" s="71">
        <v>50</v>
      </c>
      <c r="BJ24" s="74"/>
      <c r="BK24" s="75"/>
      <c r="BL24" s="75"/>
      <c r="BM24" s="71">
        <v>50</v>
      </c>
      <c r="BN24" s="74"/>
      <c r="BO24" s="75"/>
      <c r="BP24" s="75"/>
      <c r="BQ24" s="71">
        <v>50</v>
      </c>
      <c r="BR24" s="74"/>
      <c r="BS24" s="75"/>
      <c r="BT24" s="75"/>
      <c r="BU24" s="75"/>
      <c r="BV24" s="75"/>
      <c r="BW24" s="75"/>
      <c r="BX24" s="75"/>
      <c r="BY24" s="70">
        <v>427</v>
      </c>
      <c r="BZ24" s="74"/>
      <c r="CA24" s="75"/>
      <c r="CB24" s="75"/>
      <c r="CC24" s="71">
        <v>50</v>
      </c>
      <c r="CD24" s="74"/>
      <c r="CE24" s="75"/>
      <c r="CF24" s="75"/>
      <c r="CG24" s="75"/>
      <c r="CH24" s="75"/>
      <c r="CI24" s="75"/>
      <c r="CJ24" s="75"/>
      <c r="CK24" s="71">
        <v>463</v>
      </c>
      <c r="CL24" s="74"/>
      <c r="CM24" s="75"/>
      <c r="CN24" s="75"/>
      <c r="CO24" s="71">
        <v>50</v>
      </c>
      <c r="CP24" s="74"/>
      <c r="CQ24" s="75"/>
      <c r="CR24" s="75"/>
      <c r="CS24" s="75"/>
      <c r="CT24" s="75"/>
      <c r="CU24" s="75"/>
      <c r="CV24" s="75"/>
      <c r="CW24" s="70">
        <v>432</v>
      </c>
      <c r="CX24" s="74"/>
      <c r="CY24" s="75"/>
      <c r="CZ24" s="75"/>
      <c r="DA24" s="71">
        <v>50</v>
      </c>
      <c r="DB24" s="74"/>
      <c r="DC24" s="75"/>
      <c r="DD24" s="75"/>
      <c r="DE24" s="71">
        <v>50</v>
      </c>
      <c r="DF24" s="74"/>
      <c r="DG24" s="75"/>
      <c r="DH24" s="75"/>
      <c r="DI24" s="71">
        <v>150</v>
      </c>
    </row>
  </sheetData>
  <mergeCells count="60">
    <mergeCell ref="DI4:DI5"/>
    <mergeCell ref="DA4:DA5"/>
    <mergeCell ref="DB4:DD4"/>
    <mergeCell ref="DE4:DE5"/>
    <mergeCell ref="DF4:DH4"/>
    <mergeCell ref="CS4:CU4"/>
    <mergeCell ref="CV4:CV5"/>
    <mergeCell ref="CW4:CW5"/>
    <mergeCell ref="CX4:CZ4"/>
    <mergeCell ref="CK4:CK5"/>
    <mergeCell ref="CL4:CN4"/>
    <mergeCell ref="CO4:CO5"/>
    <mergeCell ref="CP4:CR4"/>
    <mergeCell ref="CC4:CC5"/>
    <mergeCell ref="CD4:CF4"/>
    <mergeCell ref="CG4:CI4"/>
    <mergeCell ref="CJ4:CJ5"/>
    <mergeCell ref="BU4:BW4"/>
    <mergeCell ref="BX4:BX5"/>
    <mergeCell ref="BY4:BY5"/>
    <mergeCell ref="BZ4:CB4"/>
    <mergeCell ref="BM4:BM5"/>
    <mergeCell ref="BN4:BP4"/>
    <mergeCell ref="BQ4:BQ5"/>
    <mergeCell ref="BR4:BT4"/>
    <mergeCell ref="BE4:BE5"/>
    <mergeCell ref="BF4:BH4"/>
    <mergeCell ref="BI4:BI5"/>
    <mergeCell ref="BJ4:BL4"/>
    <mergeCell ref="AW4:AW5"/>
    <mergeCell ref="AX4:AZ4"/>
    <mergeCell ref="BA4:BC4"/>
    <mergeCell ref="BD4:BD5"/>
    <mergeCell ref="AO4:AQ4"/>
    <mergeCell ref="AR4:AR5"/>
    <mergeCell ref="AS4:AS5"/>
    <mergeCell ref="AT4:AV4"/>
    <mergeCell ref="AG4:AG5"/>
    <mergeCell ref="AH4:AJ4"/>
    <mergeCell ref="AK4:AK5"/>
    <mergeCell ref="AL4:AN4"/>
    <mergeCell ref="Y4:Y5"/>
    <mergeCell ref="Z4:AB4"/>
    <mergeCell ref="AC4:AE4"/>
    <mergeCell ref="AF4:AF5"/>
    <mergeCell ref="Q4:Q5"/>
    <mergeCell ref="R4:T4"/>
    <mergeCell ref="U4:U5"/>
    <mergeCell ref="V4:X4"/>
    <mergeCell ref="J4:L4"/>
    <mergeCell ref="M4:M5"/>
    <mergeCell ref="N4:P4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Danila</cp:lastModifiedBy>
  <cp:lastPrinted>2009-10-25T13:57:35Z</cp:lastPrinted>
  <dcterms:created xsi:type="dcterms:W3CDTF">2009-10-12T12:23:44Z</dcterms:created>
  <dcterms:modified xsi:type="dcterms:W3CDTF">2009-10-26T05:08:37Z</dcterms:modified>
  <cp:category/>
  <cp:version/>
  <cp:contentType/>
  <cp:contentStatus/>
</cp:coreProperties>
</file>