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2"/>
  </bookViews>
  <sheets>
    <sheet name="команды" sheetId="1" r:id="rId1"/>
    <sheet name="1 день" sheetId="2" r:id="rId2"/>
    <sheet name="абсолют" sheetId="3" r:id="rId3"/>
    <sheet name="классы" sheetId="4" r:id="rId4"/>
  </sheets>
  <definedNames/>
  <calcPr fullCalcOnLoad="1"/>
</workbook>
</file>

<file path=xl/sharedStrings.xml><?xml version="1.0" encoding="utf-8"?>
<sst xmlns="http://schemas.openxmlformats.org/spreadsheetml/2006/main" count="750" uniqueCount="180">
  <si>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</si>
  <si>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</si>
  <si>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</si>
  <si>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</si>
  <si>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</si>
  <si>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</si>
  <si>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</si>
  <si>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</si>
  <si>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СУ-4</t>
  </si>
  <si>
    <t>СУ-5</t>
  </si>
  <si>
    <t>СУ-6</t>
  </si>
  <si>
    <t>СУ-7</t>
  </si>
  <si>
    <t>СУ-8</t>
  </si>
  <si>
    <t>ИТОГО</t>
  </si>
  <si>
    <t>Старт СУ-1</t>
  </si>
  <si>
    <t>Финиш СУ-1</t>
  </si>
  <si>
    <t>Старт СУ-2</t>
  </si>
  <si>
    <t>Финиш СУ-2</t>
  </si>
  <si>
    <t>Старт СУ-3</t>
  </si>
  <si>
    <t>Финиш СУ-4</t>
  </si>
  <si>
    <t>Финиш СУ-3</t>
  </si>
  <si>
    <t>Старт СУ-4</t>
  </si>
  <si>
    <t>Старт СУ-5</t>
  </si>
  <si>
    <t>Финиш СУ-5</t>
  </si>
  <si>
    <t>Старт СУ-6</t>
  </si>
  <si>
    <t>Финиш СУ-6</t>
  </si>
  <si>
    <t>Старт СУ-7</t>
  </si>
  <si>
    <t>Финиш СУ-7</t>
  </si>
  <si>
    <t>Старт СУ-8</t>
  </si>
  <si>
    <t>Финиш СУ-8</t>
  </si>
  <si>
    <t>Штр.</t>
  </si>
  <si>
    <t>Старт СУ-9</t>
  </si>
  <si>
    <t>Финиш СУ-9</t>
  </si>
  <si>
    <t>СУ-9</t>
  </si>
  <si>
    <t>КВ-0</t>
  </si>
  <si>
    <t>КВ-1</t>
  </si>
  <si>
    <t>КВ-2</t>
  </si>
  <si>
    <t xml:space="preserve">час </t>
  </si>
  <si>
    <t>КВ-3</t>
  </si>
  <si>
    <t>КВ-4</t>
  </si>
  <si>
    <t>КВ-5</t>
  </si>
  <si>
    <t>КВ-8</t>
  </si>
  <si>
    <t>КВ-9</t>
  </si>
  <si>
    <t>КВ-10</t>
  </si>
  <si>
    <t>КВ-11</t>
  </si>
  <si>
    <t>КВ-12</t>
  </si>
  <si>
    <t>КВ-13</t>
  </si>
  <si>
    <t>КВ-14</t>
  </si>
  <si>
    <t>КВ-15</t>
  </si>
  <si>
    <t>КВ-16</t>
  </si>
  <si>
    <t>КВ-17</t>
  </si>
  <si>
    <t>"РУСЦ" ДОСААФ</t>
  </si>
  <si>
    <t>Ст. №</t>
  </si>
  <si>
    <t>Климович Павел 
Рябков Евгений</t>
  </si>
  <si>
    <t>Танасевич Олег 
Янковский Юрий</t>
  </si>
  <si>
    <t>Семенчук Юрий 
Мельниченко Михаил</t>
  </si>
  <si>
    <t>Грищенков Юрий 
Ревяко Денис</t>
  </si>
  <si>
    <t>Авто</t>
  </si>
  <si>
    <t>КВ-6</t>
  </si>
  <si>
    <t>КВ-7</t>
  </si>
  <si>
    <t>Старт СУ-10</t>
  </si>
  <si>
    <t>Финиш СУ-10</t>
  </si>
  <si>
    <t>СУ-10</t>
  </si>
  <si>
    <t>Старт СУ-11</t>
  </si>
  <si>
    <t>Финиш СУ-11</t>
  </si>
  <si>
    <t>СУ-11</t>
  </si>
  <si>
    <t>Старт СУ-12</t>
  </si>
  <si>
    <t>Финиш СУ-12</t>
  </si>
  <si>
    <t>СУ-12</t>
  </si>
  <si>
    <t>1   КРУГ</t>
  </si>
  <si>
    <t>Место</t>
  </si>
  <si>
    <t>Команда</t>
  </si>
  <si>
    <t>Очки</t>
  </si>
  <si>
    <t>Результаты 1 этапа Чемпионата Республики Беларусь 
по ралли "Браслав-2008" 
10-13.01.2008 г., Витебская область, Браславский район</t>
  </si>
  <si>
    <t>Предварительные результаты 1 этапа Чемпионата Республики Беларусь по авторалли "Браслав-2008", 12.01.2008 г.</t>
  </si>
  <si>
    <t xml:space="preserve">Вашкевич Алексей
Белоус Александр </t>
  </si>
  <si>
    <t xml:space="preserve">Opel Kadett </t>
  </si>
  <si>
    <t>Б10</t>
  </si>
  <si>
    <t xml:space="preserve">VAZ 21083 </t>
  </si>
  <si>
    <t xml:space="preserve">VAZ 2108 </t>
  </si>
  <si>
    <t>Skoda Felicia</t>
  </si>
  <si>
    <t>Citroen Saxo VTS</t>
  </si>
  <si>
    <t xml:space="preserve">Шашалевич Андрей
Баркан Дмитрий </t>
  </si>
  <si>
    <t>Ковалевский Павел
Русских Иван</t>
  </si>
  <si>
    <t>Ющик Сергей 
Шмидт Анатолий</t>
  </si>
  <si>
    <t xml:space="preserve">Вабищевич Вячеслав
Вабищевич Олег </t>
  </si>
  <si>
    <t>Шимаковский Анатолий
Макарчук Игорь</t>
  </si>
  <si>
    <t>Б11</t>
  </si>
  <si>
    <t xml:space="preserve">Renault Clio </t>
  </si>
  <si>
    <t>VW Golf III</t>
  </si>
  <si>
    <t>Blazevichs Sergeis
Onackis Sergeis</t>
  </si>
  <si>
    <t>Opel Kadett</t>
  </si>
  <si>
    <t>Пенязь Юрий 
Саванович Владимир</t>
  </si>
  <si>
    <t>Стефанович Александр 
Малейчик Андрей</t>
  </si>
  <si>
    <t>Opel Astra</t>
  </si>
  <si>
    <t>Кобылянский Андрей 
Науменко Андрей</t>
  </si>
  <si>
    <t>Renault Megane Coupe</t>
  </si>
  <si>
    <t>Savickas Tomas
Gintautas Drapanauskas</t>
  </si>
  <si>
    <t>Honda Civic</t>
  </si>
  <si>
    <t>Juska Arvydas
Arvidas Atkočaitis</t>
  </si>
  <si>
    <t>Pupius Vilmantas 
Račas Gedeminas</t>
  </si>
  <si>
    <t>Сироткина Наталья
Захарова Ольга</t>
  </si>
  <si>
    <t>Б12</t>
  </si>
  <si>
    <t>Subaru Impreza GT</t>
  </si>
  <si>
    <t>Маслов Игорь 
Мячин Дмитрий</t>
  </si>
  <si>
    <t xml:space="preserve">Овчинников Сергей 
Кректун Алексей </t>
  </si>
  <si>
    <t>Багель Максим 
Будников Алексей</t>
  </si>
  <si>
    <t>Toyota Celica ST165</t>
  </si>
  <si>
    <t>Юдин Антон 
Мигель Сергей</t>
  </si>
  <si>
    <t>Цыганков Андрей 
Виноградов Николай</t>
  </si>
  <si>
    <t>Toyota Celica ST185</t>
  </si>
  <si>
    <t>СУ-1 "Ричи-1"</t>
  </si>
  <si>
    <t>СУ-2 "Новый Двор-1"</t>
  </si>
  <si>
    <t>СУ-3 "Ричи-2"</t>
  </si>
  <si>
    <t>СУ-4 "Новый Двор-2"</t>
  </si>
  <si>
    <t>СУ-5 "Дубино-1"</t>
  </si>
  <si>
    <t>СУ-6 "Плюсы-1"</t>
  </si>
  <si>
    <t>СУ-7 "Дубино-2"</t>
  </si>
  <si>
    <t>СУ-8 "Плюсы-2"</t>
  </si>
  <si>
    <t>КВ-11А</t>
  </si>
  <si>
    <t>СУ-9 "Спринды-1"</t>
  </si>
  <si>
    <t>СУ-10 "Матюлишки-1"</t>
  </si>
  <si>
    <t>КВ-14А</t>
  </si>
  <si>
    <t>СУ-11 "Спринды-2"</t>
  </si>
  <si>
    <t>СУ-12 "Матюлишки-2"</t>
  </si>
  <si>
    <t>КВ-0
"Автостанция-1"</t>
  </si>
  <si>
    <t>КВ-1
"Ричи-1"</t>
  </si>
  <si>
    <t>КВ-2
"Новый Двор-1"</t>
  </si>
  <si>
    <t>КВ-3
"Ричи-2"</t>
  </si>
  <si>
    <t>КВ-4
"Новый Двор-2"</t>
  </si>
  <si>
    <t>КВ-5
"Турбаза-1"</t>
  </si>
  <si>
    <t>КВ-6
"Турбаза-2"</t>
  </si>
  <si>
    <t>КВ-7
"Дубино-1"</t>
  </si>
  <si>
    <t>КВ-8
"Плюсы-1"</t>
  </si>
  <si>
    <t>КВ-9
"Дубино-2"</t>
  </si>
  <si>
    <t>КВ-10
"Плюсы-2"</t>
  </si>
  <si>
    <t>КВ-11
"Мехзона-1" вход</t>
  </si>
  <si>
    <t>КВ-12
"Спринды-1"</t>
  </si>
  <si>
    <t>КВ-13
"Матюлишки-1"</t>
  </si>
  <si>
    <t>КВ-14
"Мехзона-2" вход</t>
  </si>
  <si>
    <t>КВ-14А
"Мехзона-2" выход</t>
  </si>
  <si>
    <t>КВ-11А
"Мехзона-1" выход</t>
  </si>
  <si>
    <t>КВ-15
"Спринды-2"</t>
  </si>
  <si>
    <t>КВ-16
"Матюлишки-2"</t>
  </si>
  <si>
    <t>КВ-17
"Автостанция-2"</t>
  </si>
  <si>
    <t>Предварительные результаты 1 этапа Чемпионата Республики Беларусь по авторалли "Браслав-2008", 12-13.01.2008 г.</t>
  </si>
  <si>
    <t>00.</t>
  </si>
  <si>
    <t>вне зачета</t>
  </si>
  <si>
    <t>"Rally Team "Белсплат"</t>
  </si>
  <si>
    <t>"МЦ квадрат"</t>
  </si>
  <si>
    <t>"Brest Rally Team"</t>
  </si>
  <si>
    <t>сход</t>
  </si>
  <si>
    <t>Мигель Сергей
Юдин Антон</t>
  </si>
  <si>
    <t>Овчинников</t>
  </si>
  <si>
    <t>Б-12</t>
  </si>
  <si>
    <t>МЕСТО</t>
  </si>
  <si>
    <t>Климович</t>
  </si>
  <si>
    <t>Б-11</t>
  </si>
  <si>
    <t>Ковалевский</t>
  </si>
  <si>
    <t>Б-10</t>
  </si>
  <si>
    <t>Цыганков</t>
  </si>
  <si>
    <t>Шимаковский</t>
  </si>
  <si>
    <t>Семенчук</t>
  </si>
  <si>
    <t>"Kelmes ASK"</t>
  </si>
  <si>
    <t>Pupius</t>
  </si>
  <si>
    <t>Savickas</t>
  </si>
  <si>
    <t>Juska</t>
  </si>
  <si>
    <t>Мигель</t>
  </si>
  <si>
    <t>Ющик</t>
  </si>
  <si>
    <t>"Автоклуб ДОСААФ" г.Гомель</t>
  </si>
  <si>
    <t>Кобылянский</t>
  </si>
  <si>
    <t>Грищенков</t>
  </si>
  <si>
    <t>Пенязь</t>
  </si>
  <si>
    <t>Вабищевич</t>
  </si>
  <si>
    <r>
      <t xml:space="preserve">I место
</t>
    </r>
    <r>
      <rPr>
        <sz val="10"/>
        <rFont val="Arial Cyr"/>
        <family val="2"/>
      </rPr>
      <t>157 очков</t>
    </r>
  </si>
  <si>
    <r>
      <t xml:space="preserve">II место
</t>
    </r>
    <r>
      <rPr>
        <sz val="10"/>
        <rFont val="Arial Cyr"/>
        <family val="2"/>
      </rPr>
      <t>116 очков</t>
    </r>
  </si>
  <si>
    <r>
      <t xml:space="preserve">III место
</t>
    </r>
    <r>
      <rPr>
        <sz val="10"/>
        <rFont val="Arial Cyr"/>
        <family val="2"/>
      </rPr>
      <t>93 очков</t>
    </r>
  </si>
  <si>
    <r>
      <t xml:space="preserve">4 место
</t>
    </r>
    <r>
      <rPr>
        <sz val="10"/>
        <rFont val="Arial Cyr"/>
        <family val="2"/>
      </rPr>
      <t>60 очков</t>
    </r>
  </si>
  <si>
    <r>
      <t xml:space="preserve">6 место
</t>
    </r>
    <r>
      <rPr>
        <sz val="10"/>
        <rFont val="Arial Cyr"/>
        <family val="2"/>
      </rPr>
      <t>38 очков</t>
    </r>
  </si>
  <si>
    <r>
      <t xml:space="preserve">5 место
</t>
    </r>
    <r>
      <rPr>
        <sz val="10"/>
        <rFont val="Arial Cyr"/>
        <family val="2"/>
      </rPr>
      <t>56 очков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</si>
</sst>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00000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sz val="8"/>
      <color indexed="56"/>
      <name val="Arial Cyr"/>
      <family val="2"/>
    </font>
    <font>
      <sz val="7.5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" fontId="6" fillId="0" borderId="3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0" fontId="6" fillId="0" borderId="3" xfId="0" applyFont="1" applyFill="1" applyBorder="1" applyAlignment="1">
      <alignment/>
    </xf>
    <xf numFmtId="0" fontId="8" fillId="0" borderId="4" xfId="0" applyFont="1" applyFill="1" applyBorder="1" applyAlignment="1">
      <alignment horizontal="center" vertical="center" textRotation="90" wrapText="1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textRotation="90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/>
    </xf>
    <xf numFmtId="1" fontId="8" fillId="0" borderId="1" xfId="0" applyNumberFormat="1" applyFont="1" applyBorder="1" applyAlignment="1">
      <alignment shrinkToFit="1"/>
    </xf>
    <xf numFmtId="0" fontId="8" fillId="0" borderId="1" xfId="0" applyFont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1" fontId="1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2" fillId="0" borderId="3" xfId="0" applyFont="1" applyBorder="1" applyAlignment="1">
      <alignment horizontal="center" wrapText="1"/>
    </xf>
    <xf numFmtId="1" fontId="6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 textRotation="90" wrapText="1"/>
    </xf>
    <xf numFmtId="1" fontId="8" fillId="0" borderId="6" xfId="0" applyNumberFormat="1" applyFont="1" applyFill="1" applyBorder="1" applyAlignment="1">
      <alignment horizontal="center" vertical="center" textRotation="90"/>
    </xf>
    <xf numFmtId="1" fontId="8" fillId="0" borderId="5" xfId="0" applyNumberFormat="1" applyFont="1" applyFill="1" applyBorder="1" applyAlignment="1">
      <alignment horizontal="center" vertical="center" textRotation="90"/>
    </xf>
    <xf numFmtId="1" fontId="8" fillId="2" borderId="1" xfId="0" applyNumberFormat="1" applyFont="1" applyFill="1" applyBorder="1" applyAlignment="1">
      <alignment horizontal="center" vertical="center" textRotation="90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1" fontId="9" fillId="0" borderId="4" xfId="0" applyNumberFormat="1" applyFont="1" applyFill="1" applyBorder="1" applyAlignment="1">
      <alignment horizontal="right" wrapText="1"/>
    </xf>
    <xf numFmtId="1" fontId="1" fillId="0" borderId="4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Fill="1" applyBorder="1" applyAlignment="1">
      <alignment horizontal="right"/>
    </xf>
    <xf numFmtId="1" fontId="1" fillId="0" borderId="4" xfId="0" applyNumberFormat="1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right"/>
    </xf>
    <xf numFmtId="1" fontId="11" fillId="0" borderId="4" xfId="0" applyNumberFormat="1" applyFont="1" applyBorder="1" applyAlignment="1">
      <alignment horizontal="right" vertical="center" wrapText="1"/>
    </xf>
    <xf numFmtId="1" fontId="9" fillId="0" borderId="4" xfId="0" applyNumberFormat="1" applyFont="1" applyBorder="1" applyAlignment="1">
      <alignment vertical="center" wrapText="1"/>
    </xf>
    <xf numFmtId="1" fontId="13" fillId="0" borderId="4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" fontId="8" fillId="2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right"/>
    </xf>
    <xf numFmtId="1" fontId="11" fillId="3" borderId="1" xfId="0" applyNumberFormat="1" applyFont="1" applyFill="1" applyBorder="1" applyAlignment="1">
      <alignment horizontal="right" vertical="center" wrapText="1"/>
    </xf>
    <xf numFmtId="1" fontId="1" fillId="4" borderId="1" xfId="0" applyNumberFormat="1" applyFont="1" applyFill="1" applyBorder="1" applyAlignment="1">
      <alignment horizontal="right" vertical="center" wrapText="1"/>
    </xf>
    <xf numFmtId="1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 vertical="center" wrapText="1"/>
    </xf>
    <xf numFmtId="1" fontId="6" fillId="5" borderId="3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" fontId="1" fillId="2" borderId="5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" fontId="11" fillId="4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1" fontId="6" fillId="5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textRotation="90" wrapText="1"/>
    </xf>
    <xf numFmtId="1" fontId="8" fillId="0" borderId="11" xfId="0" applyNumberFormat="1" applyFont="1" applyFill="1" applyBorder="1" applyAlignment="1">
      <alignment horizontal="center" vertical="center" textRotation="90"/>
    </xf>
    <xf numFmtId="1" fontId="8" fillId="0" borderId="12" xfId="0" applyNumberFormat="1" applyFont="1" applyFill="1" applyBorder="1" applyAlignment="1">
      <alignment horizontal="center" vertical="center" textRotation="90"/>
    </xf>
    <xf numFmtId="1" fontId="8" fillId="0" borderId="13" xfId="0" applyNumberFormat="1" applyFont="1" applyFill="1" applyBorder="1" applyAlignment="1">
      <alignment horizontal="center" vertical="center" textRotation="90"/>
    </xf>
    <xf numFmtId="1" fontId="8" fillId="0" borderId="14" xfId="0" applyNumberFormat="1" applyFont="1" applyFill="1" applyBorder="1" applyAlignment="1">
      <alignment horizontal="center" vertical="center" textRotation="90"/>
    </xf>
    <xf numFmtId="1" fontId="8" fillId="0" borderId="15" xfId="0" applyNumberFormat="1" applyFont="1" applyFill="1" applyBorder="1" applyAlignment="1">
      <alignment horizontal="center" vertical="center" textRotation="90"/>
    </xf>
    <xf numFmtId="1" fontId="8" fillId="0" borderId="16" xfId="0" applyNumberFormat="1" applyFont="1" applyBorder="1" applyAlignment="1">
      <alignment shrinkToFit="1"/>
    </xf>
    <xf numFmtId="0" fontId="8" fillId="0" borderId="16" xfId="0" applyFont="1" applyBorder="1" applyAlignment="1">
      <alignment horizontal="center" vertical="center" textRotation="90" wrapText="1"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6" xfId="0" applyNumberFormat="1" applyFont="1" applyBorder="1" applyAlignment="1">
      <alignment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right" wrapText="1"/>
    </xf>
    <xf numFmtId="1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right" vertical="center" wrapText="1"/>
    </xf>
    <xf numFmtId="1" fontId="1" fillId="0" borderId="11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" fontId="1" fillId="0" borderId="15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right" wrapText="1"/>
    </xf>
    <xf numFmtId="1" fontId="1" fillId="0" borderId="16" xfId="0" applyNumberFormat="1" applyFont="1" applyFill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/>
    </xf>
    <xf numFmtId="1" fontId="11" fillId="0" borderId="16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/>
    </xf>
    <xf numFmtId="1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1" fontId="1" fillId="0" borderId="21" xfId="0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wrapText="1"/>
    </xf>
    <xf numFmtId="1" fontId="1" fillId="0" borderId="11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wrapText="1"/>
    </xf>
    <xf numFmtId="1" fontId="1" fillId="5" borderId="16" xfId="0" applyNumberFormat="1" applyFont="1" applyFill="1" applyBorder="1" applyAlignment="1">
      <alignment horizontal="right" vertical="center" wrapText="1"/>
    </xf>
    <xf numFmtId="1" fontId="1" fillId="0" borderId="17" xfId="0" applyNumberFormat="1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1" fontId="1" fillId="3" borderId="16" xfId="0" applyNumberFormat="1" applyFont="1" applyFill="1" applyBorder="1" applyAlignment="1">
      <alignment horizontal="right" vertical="center" wrapText="1"/>
    </xf>
    <xf numFmtId="1" fontId="1" fillId="3" borderId="16" xfId="0" applyNumberFormat="1" applyFont="1" applyFill="1" applyBorder="1" applyAlignment="1">
      <alignment horizontal="right"/>
    </xf>
    <xf numFmtId="1" fontId="11" fillId="3" borderId="16" xfId="0" applyNumberFormat="1" applyFont="1" applyFill="1" applyBorder="1" applyAlignment="1">
      <alignment horizontal="right" vertical="center" wrapText="1"/>
    </xf>
    <xf numFmtId="1" fontId="1" fillId="0" borderId="24" xfId="0" applyNumberFormat="1" applyFont="1" applyFill="1" applyBorder="1" applyAlignment="1">
      <alignment horizontal="right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 textRotation="90"/>
    </xf>
    <xf numFmtId="1" fontId="8" fillId="0" borderId="9" xfId="0" applyNumberFormat="1" applyFont="1" applyBorder="1" applyAlignment="1">
      <alignment horizontal="center" vertical="center" textRotation="90"/>
    </xf>
    <xf numFmtId="1" fontId="8" fillId="0" borderId="7" xfId="0" applyNumberFormat="1" applyFont="1" applyFill="1" applyBorder="1" applyAlignment="1">
      <alignment horizontal="center" vertical="center" textRotation="90"/>
    </xf>
    <xf numFmtId="1" fontId="8" fillId="0" borderId="9" xfId="0" applyNumberFormat="1" applyFont="1" applyFill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1" fontId="8" fillId="2" borderId="28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1" fontId="8" fillId="0" borderId="12" xfId="0" applyNumberFormat="1" applyFont="1" applyBorder="1" applyAlignment="1">
      <alignment horizontal="center" vertical="center" textRotation="90"/>
    </xf>
    <xf numFmtId="1" fontId="8" fillId="0" borderId="19" xfId="0" applyNumberFormat="1" applyFont="1" applyBorder="1" applyAlignment="1">
      <alignment horizontal="center" vertical="center" textRotation="90"/>
    </xf>
    <xf numFmtId="1" fontId="8" fillId="0" borderId="12" xfId="0" applyNumberFormat="1" applyFont="1" applyFill="1" applyBorder="1" applyAlignment="1">
      <alignment horizontal="center" vertical="center" textRotation="90"/>
    </xf>
    <xf numFmtId="1" fontId="8" fillId="0" borderId="19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 textRotation="90"/>
    </xf>
    <xf numFmtId="1" fontId="8" fillId="2" borderId="32" xfId="0" applyNumberFormat="1" applyFont="1" applyFill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workbookViewId="0" topLeftCell="A1">
      <selection activeCell="C6" sqref="C6"/>
    </sheetView>
  </sheetViews>
  <sheetFormatPr defaultColWidth="9.00390625" defaultRowHeight="12.75"/>
  <cols>
    <col min="1" max="1" width="7.625" style="0" customWidth="1"/>
    <col min="2" max="2" width="13.875" style="2" customWidth="1"/>
    <col min="3" max="3" width="29.125" style="2" customWidth="1"/>
    <col min="4" max="4" width="8.625" style="2" customWidth="1"/>
    <col min="5" max="5" width="9.125" style="2" customWidth="1"/>
  </cols>
  <sheetData>
    <row r="1" spans="2:5" ht="63.75" customHeight="1">
      <c r="B1" s="187" t="s">
        <v>73</v>
      </c>
      <c r="C1" s="187"/>
      <c r="D1" s="187"/>
      <c r="E1" s="187"/>
    </row>
    <row r="2" ht="24" customHeight="1"/>
    <row r="3" spans="2:5" ht="12.75">
      <c r="B3" s="3" t="s">
        <v>70</v>
      </c>
      <c r="C3" s="3" t="s">
        <v>71</v>
      </c>
      <c r="D3" s="3" t="s">
        <v>6</v>
      </c>
      <c r="E3" s="3" t="s">
        <v>72</v>
      </c>
    </row>
    <row r="4" spans="2:5" s="1" customFormat="1" ht="15">
      <c r="B4" s="183" t="s">
        <v>163</v>
      </c>
      <c r="C4" s="184"/>
      <c r="D4" s="184"/>
      <c r="E4" s="185"/>
    </row>
    <row r="5" spans="2:5" ht="12.75">
      <c r="B5" s="180" t="s">
        <v>174</v>
      </c>
      <c r="C5" s="5" t="s">
        <v>164</v>
      </c>
      <c r="D5" s="4" t="s">
        <v>157</v>
      </c>
      <c r="E5" s="4">
        <v>0</v>
      </c>
    </row>
    <row r="6" spans="2:5" ht="12.75">
      <c r="B6" s="181"/>
      <c r="C6" s="5" t="s">
        <v>165</v>
      </c>
      <c r="D6" s="4" t="s">
        <v>157</v>
      </c>
      <c r="E6" s="4">
        <v>100</v>
      </c>
    </row>
    <row r="7" spans="2:5" ht="12.75">
      <c r="B7" s="182"/>
      <c r="C7" s="4" t="s">
        <v>166</v>
      </c>
      <c r="D7" s="4" t="s">
        <v>157</v>
      </c>
      <c r="E7" s="4">
        <v>57</v>
      </c>
    </row>
    <row r="8" spans="2:5" s="1" customFormat="1" ht="15">
      <c r="B8" s="183" t="s">
        <v>51</v>
      </c>
      <c r="C8" s="184"/>
      <c r="D8" s="184"/>
      <c r="E8" s="185"/>
    </row>
    <row r="9" spans="2:5" ht="12.75">
      <c r="B9" s="180" t="s">
        <v>175</v>
      </c>
      <c r="C9" s="4" t="s">
        <v>153</v>
      </c>
      <c r="D9" s="4" t="s">
        <v>154</v>
      </c>
      <c r="E9" s="4">
        <v>0</v>
      </c>
    </row>
    <row r="10" spans="2:5" ht="12.75">
      <c r="B10" s="186"/>
      <c r="C10" s="4" t="s">
        <v>156</v>
      </c>
      <c r="D10" s="4" t="s">
        <v>157</v>
      </c>
      <c r="E10" s="4">
        <v>82</v>
      </c>
    </row>
    <row r="11" spans="2:5" ht="12.75">
      <c r="B11" s="182"/>
      <c r="C11" s="4" t="s">
        <v>158</v>
      </c>
      <c r="D11" s="4" t="s">
        <v>159</v>
      </c>
      <c r="E11" s="4">
        <v>34</v>
      </c>
    </row>
    <row r="12" spans="2:5" s="1" customFormat="1" ht="15">
      <c r="B12" s="183" t="s">
        <v>148</v>
      </c>
      <c r="C12" s="184"/>
      <c r="D12" s="184"/>
      <c r="E12" s="185"/>
    </row>
    <row r="13" spans="2:5" ht="12.75">
      <c r="B13" s="180" t="s">
        <v>176</v>
      </c>
      <c r="C13" s="5" t="s">
        <v>160</v>
      </c>
      <c r="D13" s="4" t="s">
        <v>154</v>
      </c>
      <c r="E13" s="4">
        <v>0</v>
      </c>
    </row>
    <row r="14" spans="2:5" ht="12.75">
      <c r="B14" s="181"/>
      <c r="C14" s="5" t="s">
        <v>161</v>
      </c>
      <c r="D14" s="4" t="s">
        <v>159</v>
      </c>
      <c r="E14" s="4">
        <v>50</v>
      </c>
    </row>
    <row r="15" spans="2:5" ht="12.75">
      <c r="B15" s="182"/>
      <c r="C15" s="4" t="s">
        <v>162</v>
      </c>
      <c r="D15" s="4" t="s">
        <v>157</v>
      </c>
      <c r="E15" s="4">
        <v>43</v>
      </c>
    </row>
    <row r="16" spans="2:5" ht="15">
      <c r="B16" s="183" t="s">
        <v>150</v>
      </c>
      <c r="C16" s="184"/>
      <c r="D16" s="184"/>
      <c r="E16" s="185"/>
    </row>
    <row r="17" spans="2:5" ht="12.75">
      <c r="B17" s="180" t="s">
        <v>177</v>
      </c>
      <c r="C17" s="4" t="s">
        <v>167</v>
      </c>
      <c r="D17" s="4" t="s">
        <v>154</v>
      </c>
      <c r="E17" s="4">
        <v>50</v>
      </c>
    </row>
    <row r="18" spans="2:5" ht="12.75">
      <c r="B18" s="181"/>
      <c r="C18" s="4" t="s">
        <v>168</v>
      </c>
      <c r="D18" s="4" t="s">
        <v>159</v>
      </c>
      <c r="E18" s="4">
        <v>10</v>
      </c>
    </row>
    <row r="19" spans="2:5" ht="12.75">
      <c r="B19" s="182"/>
      <c r="C19" s="4"/>
      <c r="D19" s="4"/>
      <c r="E19" s="4"/>
    </row>
    <row r="20" spans="2:5" s="1" customFormat="1" ht="15">
      <c r="B20" s="183" t="s">
        <v>149</v>
      </c>
      <c r="C20" s="184"/>
      <c r="D20" s="184"/>
      <c r="E20" s="185"/>
    </row>
    <row r="21" spans="2:5" ht="12.75">
      <c r="B21" s="180" t="s">
        <v>179</v>
      </c>
      <c r="C21" s="5" t="s">
        <v>171</v>
      </c>
      <c r="D21" s="4" t="s">
        <v>154</v>
      </c>
      <c r="E21" s="4">
        <v>34</v>
      </c>
    </row>
    <row r="22" spans="2:5" ht="12.75">
      <c r="B22" s="181"/>
      <c r="C22" s="5" t="s">
        <v>172</v>
      </c>
      <c r="D22" s="4" t="s">
        <v>157</v>
      </c>
      <c r="E22" s="4">
        <v>22</v>
      </c>
    </row>
    <row r="23" spans="2:5" ht="12.75">
      <c r="B23" s="182"/>
      <c r="C23" s="4" t="s">
        <v>173</v>
      </c>
      <c r="D23" s="4" t="s">
        <v>159</v>
      </c>
      <c r="E23" s="4">
        <v>0</v>
      </c>
    </row>
    <row r="24" spans="2:5" s="1" customFormat="1" ht="15">
      <c r="B24" s="183" t="s">
        <v>169</v>
      </c>
      <c r="C24" s="184"/>
      <c r="D24" s="184"/>
      <c r="E24" s="185"/>
    </row>
    <row r="25" spans="2:5" ht="12.75">
      <c r="B25" s="180" t="s">
        <v>178</v>
      </c>
      <c r="C25" s="5" t="s">
        <v>170</v>
      </c>
      <c r="D25" s="4" t="s">
        <v>157</v>
      </c>
      <c r="E25" s="4">
        <v>38</v>
      </c>
    </row>
    <row r="26" spans="2:5" ht="12.75">
      <c r="B26" s="181"/>
      <c r="C26" s="5"/>
      <c r="D26" s="4"/>
      <c r="E26" s="4"/>
    </row>
    <row r="27" spans="2:5" ht="12.75">
      <c r="B27" s="182"/>
      <c r="C27" s="4"/>
      <c r="D27" s="4"/>
      <c r="E27" s="4"/>
    </row>
  </sheetData>
  <mergeCells count="13">
    <mergeCell ref="B1:E1"/>
    <mergeCell ref="B16:E16"/>
    <mergeCell ref="B17:B19"/>
    <mergeCell ref="B8:E8"/>
    <mergeCell ref="B4:E4"/>
    <mergeCell ref="B25:B27"/>
    <mergeCell ref="B5:B7"/>
    <mergeCell ref="B13:B15"/>
    <mergeCell ref="B20:E20"/>
    <mergeCell ref="B21:B23"/>
    <mergeCell ref="B9:B11"/>
    <mergeCell ref="B12:E12"/>
    <mergeCell ref="B24:E2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J29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26" sqref="C6:BJ26"/>
    </sheetView>
  </sheetViews>
  <sheetFormatPr defaultColWidth="9.00390625" defaultRowHeight="12.75"/>
  <cols>
    <col min="1" max="1" width="2.25390625" style="8" bestFit="1" customWidth="1"/>
    <col min="2" max="2" width="9.875" style="6" customWidth="1"/>
    <col min="3" max="3" width="4.625" style="8" bestFit="1" customWidth="1"/>
    <col min="4" max="4" width="3.00390625" style="10" customWidth="1"/>
    <col min="5" max="5" width="19.75390625" style="46" customWidth="1"/>
    <col min="6" max="6" width="9.875" style="47" customWidth="1"/>
    <col min="7" max="7" width="3.625" style="48" hidden="1" customWidth="1"/>
    <col min="8" max="8" width="4.125" style="48" hidden="1" customWidth="1"/>
    <col min="9" max="9" width="2.75390625" style="48" hidden="1" customWidth="1"/>
    <col min="10" max="10" width="3.00390625" style="48" bestFit="1" customWidth="1"/>
    <col min="11" max="11" width="4.00390625" style="49" hidden="1" customWidth="1"/>
    <col min="12" max="12" width="4.125" style="49" hidden="1" customWidth="1"/>
    <col min="13" max="13" width="3.75390625" style="49" hidden="1" customWidth="1"/>
    <col min="14" max="14" width="2.75390625" style="49" bestFit="1" customWidth="1"/>
    <col min="15" max="15" width="3.625" style="50" hidden="1" customWidth="1"/>
    <col min="16" max="16" width="4.125" style="50" hidden="1" customWidth="1"/>
    <col min="17" max="17" width="3.75390625" style="50" hidden="1" customWidth="1"/>
    <col min="18" max="18" width="3.625" style="50" hidden="1" customWidth="1"/>
    <col min="19" max="19" width="4.125" style="50" hidden="1" customWidth="1"/>
    <col min="20" max="20" width="3.75390625" style="50" hidden="1" customWidth="1"/>
    <col min="21" max="21" width="2.625" style="50" hidden="1" customWidth="1"/>
    <col min="22" max="22" width="3.625" style="49" customWidth="1"/>
    <col min="23" max="23" width="4.00390625" style="49" hidden="1" customWidth="1"/>
    <col min="24" max="24" width="4.125" style="49" hidden="1" customWidth="1"/>
    <col min="25" max="25" width="3.75390625" style="49" hidden="1" customWidth="1"/>
    <col min="26" max="26" width="2.75390625" style="49" bestFit="1" customWidth="1"/>
    <col min="27" max="27" width="3.625" style="50" hidden="1" customWidth="1"/>
    <col min="28" max="28" width="4.125" style="50" hidden="1" customWidth="1"/>
    <col min="29" max="29" width="3.75390625" style="50" hidden="1" customWidth="1"/>
    <col min="30" max="30" width="3.625" style="50" hidden="1" customWidth="1"/>
    <col min="31" max="31" width="4.125" style="50" hidden="1" customWidth="1"/>
    <col min="32" max="32" width="3.75390625" style="50" hidden="1" customWidth="1"/>
    <col min="33" max="33" width="2.625" style="50" hidden="1" customWidth="1"/>
    <col min="34" max="34" width="3.375" style="49" customWidth="1"/>
    <col min="35" max="35" width="4.00390625" style="49" hidden="1" customWidth="1"/>
    <col min="36" max="36" width="4.125" style="49" hidden="1" customWidth="1"/>
    <col min="37" max="37" width="3.75390625" style="49" hidden="1" customWidth="1"/>
    <col min="38" max="38" width="2.75390625" style="49" bestFit="1" customWidth="1"/>
    <col min="39" max="39" width="3.625" style="50" hidden="1" customWidth="1"/>
    <col min="40" max="40" width="4.125" style="50" hidden="1" customWidth="1"/>
    <col min="41" max="41" width="3.75390625" style="50" hidden="1" customWidth="1"/>
    <col min="42" max="42" width="3.625" style="50" hidden="1" customWidth="1"/>
    <col min="43" max="43" width="4.125" style="50" hidden="1" customWidth="1"/>
    <col min="44" max="44" width="3.75390625" style="50" hidden="1" customWidth="1"/>
    <col min="45" max="45" width="2.625" style="50" hidden="1" customWidth="1"/>
    <col min="46" max="46" width="3.625" style="49" bestFit="1" customWidth="1"/>
    <col min="47" max="47" width="4.00390625" style="49" hidden="1" customWidth="1"/>
    <col min="48" max="48" width="4.125" style="49" hidden="1" customWidth="1"/>
    <col min="49" max="49" width="3.75390625" style="49" hidden="1" customWidth="1"/>
    <col min="50" max="50" width="2.625" style="49" bestFit="1" customWidth="1"/>
    <col min="51" max="51" width="3.625" style="8" hidden="1" customWidth="1"/>
    <col min="52" max="52" width="4.125" style="8" hidden="1" customWidth="1"/>
    <col min="53" max="53" width="3.75390625" style="8" hidden="1" customWidth="1"/>
    <col min="54" max="54" width="3.625" style="8" hidden="1" customWidth="1"/>
    <col min="55" max="55" width="4.125" style="8" hidden="1" customWidth="1"/>
    <col min="56" max="56" width="3.75390625" style="8" hidden="1" customWidth="1"/>
    <col min="57" max="57" width="2.625" style="8" hidden="1" customWidth="1"/>
    <col min="58" max="58" width="2.625" style="49" bestFit="1" customWidth="1"/>
    <col min="59" max="59" width="4.00390625" style="49" hidden="1" customWidth="1"/>
    <col min="60" max="60" width="4.125" style="49" hidden="1" customWidth="1"/>
    <col min="61" max="61" width="3.75390625" style="49" hidden="1" customWidth="1"/>
    <col min="62" max="62" width="3.625" style="49" bestFit="1" customWidth="1"/>
    <col min="63" max="16384" width="9.125" style="8" customWidth="1"/>
  </cols>
  <sheetData>
    <row r="1" spans="2:62" ht="45.75" customHeight="1">
      <c r="B1" s="206" t="s">
        <v>74</v>
      </c>
      <c r="C1" s="206"/>
      <c r="D1" s="206"/>
      <c r="E1" s="20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</row>
    <row r="2" spans="3:62" ht="18" customHeight="1" thickBot="1"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</row>
    <row r="3" spans="3:62" ht="15.75" customHeight="1" thickBot="1">
      <c r="C3" s="9"/>
      <c r="E3" s="11" t="s">
        <v>69</v>
      </c>
      <c r="F3" s="12"/>
      <c r="G3" s="6"/>
      <c r="H3" s="6"/>
      <c r="I3" s="6"/>
      <c r="J3" s="6"/>
      <c r="K3" s="13"/>
      <c r="L3" s="13"/>
      <c r="M3" s="13"/>
      <c r="N3" s="13"/>
      <c r="O3" s="179" t="s">
        <v>111</v>
      </c>
      <c r="P3" s="179"/>
      <c r="Q3" s="179"/>
      <c r="R3" s="179"/>
      <c r="S3" s="179"/>
      <c r="T3" s="175"/>
      <c r="U3" s="14"/>
      <c r="V3" s="13"/>
      <c r="W3" s="13"/>
      <c r="X3" s="13"/>
      <c r="Y3" s="13"/>
      <c r="Z3" s="13"/>
      <c r="AA3" s="179" t="s">
        <v>112</v>
      </c>
      <c r="AB3" s="179"/>
      <c r="AC3" s="179"/>
      <c r="AD3" s="179"/>
      <c r="AE3" s="179"/>
      <c r="AF3" s="175"/>
      <c r="AG3" s="14"/>
      <c r="AH3" s="13"/>
      <c r="AI3" s="13"/>
      <c r="AJ3" s="13"/>
      <c r="AK3" s="13"/>
      <c r="AL3" s="13"/>
      <c r="AM3" s="179" t="s">
        <v>113</v>
      </c>
      <c r="AN3" s="179"/>
      <c r="AO3" s="179"/>
      <c r="AP3" s="179"/>
      <c r="AQ3" s="179"/>
      <c r="AR3" s="175"/>
      <c r="AS3" s="14"/>
      <c r="AT3" s="13"/>
      <c r="AU3" s="13"/>
      <c r="AV3" s="13"/>
      <c r="AW3" s="13"/>
      <c r="AX3" s="13"/>
      <c r="AY3" s="179" t="s">
        <v>114</v>
      </c>
      <c r="AZ3" s="179"/>
      <c r="BA3" s="179"/>
      <c r="BB3" s="179"/>
      <c r="BC3" s="179"/>
      <c r="BD3" s="175"/>
      <c r="BE3" s="9"/>
      <c r="BF3" s="15"/>
      <c r="BG3" s="13"/>
      <c r="BH3" s="13"/>
      <c r="BI3" s="13"/>
      <c r="BJ3" s="13"/>
    </row>
    <row r="4" spans="2:62" s="21" customFormat="1" ht="32.25" customHeight="1">
      <c r="B4" s="198" t="s">
        <v>13</v>
      </c>
      <c r="C4" s="200" t="s">
        <v>6</v>
      </c>
      <c r="D4" s="202" t="s">
        <v>52</v>
      </c>
      <c r="E4" s="204" t="s">
        <v>5</v>
      </c>
      <c r="F4" s="176" t="s">
        <v>57</v>
      </c>
      <c r="G4" s="177" t="s">
        <v>125</v>
      </c>
      <c r="H4" s="205"/>
      <c r="I4" s="205"/>
      <c r="J4" s="16" t="s">
        <v>34</v>
      </c>
      <c r="K4" s="190" t="s">
        <v>126</v>
      </c>
      <c r="L4" s="191"/>
      <c r="M4" s="192"/>
      <c r="N4" s="18" t="s">
        <v>35</v>
      </c>
      <c r="O4" s="193" t="s">
        <v>14</v>
      </c>
      <c r="P4" s="191"/>
      <c r="Q4" s="192"/>
      <c r="R4" s="193" t="s">
        <v>15</v>
      </c>
      <c r="S4" s="191"/>
      <c r="T4" s="192"/>
      <c r="U4" s="194" t="s">
        <v>30</v>
      </c>
      <c r="V4" s="196" t="s">
        <v>3</v>
      </c>
      <c r="W4" s="190" t="s">
        <v>127</v>
      </c>
      <c r="X4" s="191"/>
      <c r="Y4" s="192"/>
      <c r="Z4" s="18" t="s">
        <v>36</v>
      </c>
      <c r="AA4" s="193" t="s">
        <v>16</v>
      </c>
      <c r="AB4" s="191"/>
      <c r="AC4" s="192"/>
      <c r="AD4" s="193" t="s">
        <v>17</v>
      </c>
      <c r="AE4" s="191"/>
      <c r="AF4" s="192"/>
      <c r="AG4" s="194" t="s">
        <v>30</v>
      </c>
      <c r="AH4" s="196" t="s">
        <v>4</v>
      </c>
      <c r="AI4" s="190" t="s">
        <v>128</v>
      </c>
      <c r="AJ4" s="191"/>
      <c r="AK4" s="192"/>
      <c r="AL4" s="18" t="s">
        <v>38</v>
      </c>
      <c r="AM4" s="193" t="s">
        <v>18</v>
      </c>
      <c r="AN4" s="191"/>
      <c r="AO4" s="192"/>
      <c r="AP4" s="193" t="s">
        <v>20</v>
      </c>
      <c r="AQ4" s="191"/>
      <c r="AR4" s="192"/>
      <c r="AS4" s="194" t="s">
        <v>30</v>
      </c>
      <c r="AT4" s="196" t="s">
        <v>7</v>
      </c>
      <c r="AU4" s="190" t="s">
        <v>129</v>
      </c>
      <c r="AV4" s="191"/>
      <c r="AW4" s="192"/>
      <c r="AX4" s="18" t="s">
        <v>39</v>
      </c>
      <c r="AY4" s="193" t="s">
        <v>21</v>
      </c>
      <c r="AZ4" s="191"/>
      <c r="BA4" s="192"/>
      <c r="BB4" s="193" t="s">
        <v>19</v>
      </c>
      <c r="BC4" s="191"/>
      <c r="BD4" s="192"/>
      <c r="BE4" s="194" t="s">
        <v>30</v>
      </c>
      <c r="BF4" s="188" t="s">
        <v>8</v>
      </c>
      <c r="BG4" s="190" t="s">
        <v>130</v>
      </c>
      <c r="BH4" s="191"/>
      <c r="BI4" s="192"/>
      <c r="BJ4" s="18" t="s">
        <v>40</v>
      </c>
    </row>
    <row r="5" spans="2:62" s="26" customFormat="1" ht="12.75" customHeight="1">
      <c r="B5" s="199"/>
      <c r="C5" s="201"/>
      <c r="D5" s="203"/>
      <c r="E5" s="178"/>
      <c r="F5" s="178"/>
      <c r="G5" s="22" t="s">
        <v>0</v>
      </c>
      <c r="H5" s="22" t="s">
        <v>1</v>
      </c>
      <c r="I5" s="22" t="s">
        <v>2</v>
      </c>
      <c r="J5" s="23"/>
      <c r="K5" s="22" t="s">
        <v>0</v>
      </c>
      <c r="L5" s="22" t="s">
        <v>1</v>
      </c>
      <c r="M5" s="22" t="s">
        <v>2</v>
      </c>
      <c r="N5" s="24"/>
      <c r="O5" s="22" t="s">
        <v>0</v>
      </c>
      <c r="P5" s="22" t="s">
        <v>1</v>
      </c>
      <c r="Q5" s="22" t="s">
        <v>2</v>
      </c>
      <c r="R5" s="22" t="s">
        <v>0</v>
      </c>
      <c r="S5" s="22" t="s">
        <v>1</v>
      </c>
      <c r="T5" s="22" t="s">
        <v>2</v>
      </c>
      <c r="U5" s="195"/>
      <c r="V5" s="197"/>
      <c r="W5" s="24" t="s">
        <v>37</v>
      </c>
      <c r="X5" s="24" t="s">
        <v>1</v>
      </c>
      <c r="Y5" s="24" t="s">
        <v>2</v>
      </c>
      <c r="Z5" s="24"/>
      <c r="AA5" s="22" t="s">
        <v>0</v>
      </c>
      <c r="AB5" s="22" t="s">
        <v>1</v>
      </c>
      <c r="AC5" s="22" t="s">
        <v>2</v>
      </c>
      <c r="AD5" s="22" t="s">
        <v>0</v>
      </c>
      <c r="AE5" s="22" t="s">
        <v>1</v>
      </c>
      <c r="AF5" s="22" t="s">
        <v>2</v>
      </c>
      <c r="AG5" s="195"/>
      <c r="AH5" s="197"/>
      <c r="AI5" s="24" t="s">
        <v>37</v>
      </c>
      <c r="AJ5" s="24" t="s">
        <v>1</v>
      </c>
      <c r="AK5" s="24" t="s">
        <v>2</v>
      </c>
      <c r="AL5" s="24"/>
      <c r="AM5" s="22" t="s">
        <v>0</v>
      </c>
      <c r="AN5" s="22" t="s">
        <v>1</v>
      </c>
      <c r="AO5" s="22" t="s">
        <v>2</v>
      </c>
      <c r="AP5" s="22" t="s">
        <v>0</v>
      </c>
      <c r="AQ5" s="22" t="s">
        <v>1</v>
      </c>
      <c r="AR5" s="22" t="s">
        <v>2</v>
      </c>
      <c r="AS5" s="195"/>
      <c r="AT5" s="197"/>
      <c r="AU5" s="24" t="s">
        <v>37</v>
      </c>
      <c r="AV5" s="24" t="s">
        <v>1</v>
      </c>
      <c r="AW5" s="24" t="s">
        <v>2</v>
      </c>
      <c r="AX5" s="24"/>
      <c r="AY5" s="25" t="s">
        <v>0</v>
      </c>
      <c r="AZ5" s="25" t="s">
        <v>1</v>
      </c>
      <c r="BA5" s="25" t="s">
        <v>2</v>
      </c>
      <c r="BB5" s="25" t="s">
        <v>0</v>
      </c>
      <c r="BC5" s="25" t="s">
        <v>1</v>
      </c>
      <c r="BD5" s="25" t="s">
        <v>2</v>
      </c>
      <c r="BE5" s="195"/>
      <c r="BF5" s="189"/>
      <c r="BG5" s="24" t="s">
        <v>37</v>
      </c>
      <c r="BH5" s="24" t="s">
        <v>1</v>
      </c>
      <c r="BI5" s="24" t="s">
        <v>2</v>
      </c>
      <c r="BJ5" s="24"/>
    </row>
    <row r="6" spans="2:62" s="42" customFormat="1" ht="22.5" customHeight="1">
      <c r="B6" s="27">
        <f aca="true" t="shared" si="0" ref="B6:B26">J6+N6+V6+Z6+AH6+AL6+AT6+AX6+BF6+BJ6</f>
        <v>716.9999999999994</v>
      </c>
      <c r="C6" s="37" t="s">
        <v>87</v>
      </c>
      <c r="D6" s="38">
        <v>2</v>
      </c>
      <c r="E6" s="28" t="s">
        <v>100</v>
      </c>
      <c r="F6" s="43" t="s">
        <v>88</v>
      </c>
      <c r="G6" s="29">
        <v>15</v>
      </c>
      <c r="H6" s="30">
        <v>40</v>
      </c>
      <c r="I6" s="40"/>
      <c r="J6" s="40">
        <v>0</v>
      </c>
      <c r="K6" s="34">
        <v>16</v>
      </c>
      <c r="L6" s="34">
        <v>40</v>
      </c>
      <c r="M6" s="34"/>
      <c r="N6" s="41">
        <f aca="true" t="shared" si="1" ref="N6:N25">(TIME(K6,L6,M6)-TIME(G6,H6,I6))*86400-3600</f>
        <v>6.366462912410498E-12</v>
      </c>
      <c r="O6" s="32">
        <v>16</v>
      </c>
      <c r="P6" s="32">
        <v>43</v>
      </c>
      <c r="Q6" s="32"/>
      <c r="R6" s="32">
        <v>16</v>
      </c>
      <c r="S6" s="32">
        <v>47</v>
      </c>
      <c r="T6" s="32">
        <v>1</v>
      </c>
      <c r="U6" s="32"/>
      <c r="V6" s="34">
        <f aca="true" t="shared" si="2" ref="V6:V25">(TIME(R6,S6,T6)-TIME(O6,P6,Q6))*86400+U6</f>
        <v>240.9999999999961</v>
      </c>
      <c r="W6" s="34">
        <v>17</v>
      </c>
      <c r="X6" s="34">
        <v>1</v>
      </c>
      <c r="Y6" s="34"/>
      <c r="Z6" s="35">
        <f aca="true" t="shared" si="3" ref="Z6:Z25">(TIME(W6,X6,Y6)-TIME(O6,P6,Q6))*86400-1080</f>
        <v>-3.865352482534945E-12</v>
      </c>
      <c r="AA6" s="32">
        <v>17</v>
      </c>
      <c r="AB6" s="32">
        <v>11</v>
      </c>
      <c r="AC6" s="32"/>
      <c r="AD6" s="32">
        <v>17</v>
      </c>
      <c r="AE6" s="32">
        <v>14</v>
      </c>
      <c r="AF6" s="32">
        <v>54</v>
      </c>
      <c r="AG6" s="32"/>
      <c r="AH6" s="34">
        <f aca="true" t="shared" si="4" ref="AH6:AH24">(TIME(AD6,AE6,AF6)-TIME(AA6,AB6,AC6))*86400+AG6</f>
        <v>234.0000000000078</v>
      </c>
      <c r="AI6" s="34">
        <v>17</v>
      </c>
      <c r="AJ6" s="34">
        <v>52</v>
      </c>
      <c r="AK6" s="34"/>
      <c r="AL6" s="33">
        <f aca="true" t="shared" si="5" ref="AL6:AL24">(TIME(AI6,AJ6,AK6)-TIME(AA6,AB6,AC6))*86400-2460</f>
        <v>0</v>
      </c>
      <c r="AM6" s="32">
        <v>17</v>
      </c>
      <c r="AN6" s="32">
        <v>55</v>
      </c>
      <c r="AO6" s="32"/>
      <c r="AP6" s="32">
        <v>17</v>
      </c>
      <c r="AQ6" s="32">
        <v>59</v>
      </c>
      <c r="AR6" s="32">
        <v>2</v>
      </c>
      <c r="AS6" s="32"/>
      <c r="AT6" s="34">
        <f aca="true" t="shared" si="6" ref="AT6:AT24">(TIME(AP6,AQ6,AR6)-TIME(AM6,AN6,AO6))*86400+AS6</f>
        <v>241.99999999999307</v>
      </c>
      <c r="AU6" s="34"/>
      <c r="AV6" s="34"/>
      <c r="AW6" s="34"/>
      <c r="AX6" s="35">
        <v>0</v>
      </c>
      <c r="AY6" s="32"/>
      <c r="AZ6" s="32"/>
      <c r="BA6" s="32"/>
      <c r="BB6" s="32"/>
      <c r="BC6" s="32"/>
      <c r="BD6" s="32"/>
      <c r="BE6" s="32"/>
      <c r="BF6" s="34">
        <v>0</v>
      </c>
      <c r="BG6" s="34"/>
      <c r="BH6" s="34"/>
      <c r="BI6" s="34"/>
      <c r="BJ6" s="33">
        <v>0</v>
      </c>
    </row>
    <row r="7" spans="2:62" s="42" customFormat="1" ht="22.5" customHeight="1">
      <c r="B7" s="27">
        <f t="shared" si="0"/>
        <v>721.0000000000075</v>
      </c>
      <c r="C7" s="37" t="s">
        <v>102</v>
      </c>
      <c r="D7" s="38">
        <v>12</v>
      </c>
      <c r="E7" s="39" t="s">
        <v>104</v>
      </c>
      <c r="F7" s="43" t="s">
        <v>103</v>
      </c>
      <c r="G7" s="30">
        <v>15</v>
      </c>
      <c r="H7" s="30">
        <v>32</v>
      </c>
      <c r="I7" s="40"/>
      <c r="J7" s="40">
        <v>0</v>
      </c>
      <c r="K7" s="34">
        <v>16</v>
      </c>
      <c r="L7" s="34">
        <v>32</v>
      </c>
      <c r="M7" s="34"/>
      <c r="N7" s="41">
        <f t="shared" si="1"/>
        <v>6.366462912410498E-12</v>
      </c>
      <c r="O7" s="32">
        <v>16</v>
      </c>
      <c r="P7" s="32">
        <v>35</v>
      </c>
      <c r="Q7" s="32"/>
      <c r="R7" s="32">
        <v>16</v>
      </c>
      <c r="S7" s="32">
        <v>39</v>
      </c>
      <c r="T7" s="32">
        <v>6</v>
      </c>
      <c r="U7" s="32"/>
      <c r="V7" s="34">
        <f t="shared" si="2"/>
        <v>246.00000000000009</v>
      </c>
      <c r="W7" s="34">
        <v>16</v>
      </c>
      <c r="X7" s="34">
        <v>53</v>
      </c>
      <c r="Y7" s="34"/>
      <c r="Z7" s="35">
        <f t="shared" si="3"/>
        <v>-3.865352482534945E-12</v>
      </c>
      <c r="AA7" s="32">
        <v>17</v>
      </c>
      <c r="AB7" s="32">
        <v>2</v>
      </c>
      <c r="AC7" s="32"/>
      <c r="AD7" s="32">
        <v>17</v>
      </c>
      <c r="AE7" s="32">
        <v>5</v>
      </c>
      <c r="AF7" s="32">
        <v>56</v>
      </c>
      <c r="AG7" s="32"/>
      <c r="AH7" s="34">
        <f t="shared" si="4"/>
        <v>236.0000000000017</v>
      </c>
      <c r="AI7" s="34">
        <v>17</v>
      </c>
      <c r="AJ7" s="34">
        <v>43</v>
      </c>
      <c r="AK7" s="34"/>
      <c r="AL7" s="33">
        <f t="shared" si="5"/>
        <v>-8.640199666842818E-12</v>
      </c>
      <c r="AM7" s="32">
        <v>17</v>
      </c>
      <c r="AN7" s="32">
        <v>46</v>
      </c>
      <c r="AO7" s="32"/>
      <c r="AP7" s="32">
        <v>17</v>
      </c>
      <c r="AQ7" s="32">
        <v>49</v>
      </c>
      <c r="AR7" s="32">
        <v>59</v>
      </c>
      <c r="AS7" s="32"/>
      <c r="AT7" s="34">
        <f t="shared" si="6"/>
        <v>239.00000000001177</v>
      </c>
      <c r="AU7" s="34"/>
      <c r="AV7" s="34"/>
      <c r="AW7" s="34"/>
      <c r="AX7" s="35">
        <v>0</v>
      </c>
      <c r="AY7" s="32"/>
      <c r="AZ7" s="32"/>
      <c r="BA7" s="32"/>
      <c r="BB7" s="32"/>
      <c r="BC7" s="32"/>
      <c r="BD7" s="32"/>
      <c r="BE7" s="32"/>
      <c r="BF7" s="34">
        <v>0</v>
      </c>
      <c r="BG7" s="34"/>
      <c r="BH7" s="34"/>
      <c r="BI7" s="34"/>
      <c r="BJ7" s="33">
        <v>0</v>
      </c>
    </row>
    <row r="8" spans="2:62" s="42" customFormat="1" ht="22.5" customHeight="1">
      <c r="B8" s="27">
        <f t="shared" si="0"/>
        <v>730.0000000000111</v>
      </c>
      <c r="C8" s="37" t="s">
        <v>87</v>
      </c>
      <c r="D8" s="38">
        <v>7</v>
      </c>
      <c r="E8" s="28" t="s">
        <v>97</v>
      </c>
      <c r="F8" s="43" t="s">
        <v>98</v>
      </c>
      <c r="G8" s="29">
        <v>15</v>
      </c>
      <c r="H8" s="30">
        <v>50</v>
      </c>
      <c r="I8" s="40"/>
      <c r="J8" s="40">
        <v>0</v>
      </c>
      <c r="K8" s="34">
        <v>16</v>
      </c>
      <c r="L8" s="34">
        <v>50</v>
      </c>
      <c r="M8" s="34"/>
      <c r="N8" s="41">
        <f t="shared" si="1"/>
        <v>0</v>
      </c>
      <c r="O8" s="32">
        <v>16</v>
      </c>
      <c r="P8" s="32">
        <v>53</v>
      </c>
      <c r="Q8" s="32"/>
      <c r="R8" s="32">
        <v>16</v>
      </c>
      <c r="S8" s="32">
        <v>57</v>
      </c>
      <c r="T8" s="32">
        <v>6</v>
      </c>
      <c r="U8" s="32"/>
      <c r="V8" s="34">
        <f t="shared" si="2"/>
        <v>246.00000000000966</v>
      </c>
      <c r="W8" s="34">
        <v>17</v>
      </c>
      <c r="X8" s="34">
        <v>11</v>
      </c>
      <c r="Y8" s="34"/>
      <c r="Z8" s="35">
        <f t="shared" si="3"/>
        <v>5.6843418860808015E-12</v>
      </c>
      <c r="AA8" s="32">
        <v>17</v>
      </c>
      <c r="AB8" s="32">
        <v>21</v>
      </c>
      <c r="AC8" s="32"/>
      <c r="AD8" s="32">
        <v>17</v>
      </c>
      <c r="AE8" s="32">
        <v>24</v>
      </c>
      <c r="AF8" s="32">
        <v>57</v>
      </c>
      <c r="AG8" s="32"/>
      <c r="AH8" s="34">
        <f t="shared" si="4"/>
        <v>236.9999999999891</v>
      </c>
      <c r="AI8" s="34">
        <v>18</v>
      </c>
      <c r="AJ8" s="34">
        <v>2</v>
      </c>
      <c r="AK8" s="34"/>
      <c r="AL8" s="33">
        <f t="shared" si="5"/>
        <v>0</v>
      </c>
      <c r="AM8" s="32">
        <v>18</v>
      </c>
      <c r="AN8" s="32">
        <v>5</v>
      </c>
      <c r="AO8" s="32"/>
      <c r="AP8" s="32">
        <v>18</v>
      </c>
      <c r="AQ8" s="32">
        <v>9</v>
      </c>
      <c r="AR8" s="32">
        <v>7</v>
      </c>
      <c r="AS8" s="32"/>
      <c r="AT8" s="34">
        <f t="shared" si="6"/>
        <v>247.00000000000665</v>
      </c>
      <c r="AU8" s="34"/>
      <c r="AV8" s="34"/>
      <c r="AW8" s="34"/>
      <c r="AX8" s="35">
        <v>0</v>
      </c>
      <c r="AY8" s="32"/>
      <c r="AZ8" s="32"/>
      <c r="BA8" s="32"/>
      <c r="BB8" s="32"/>
      <c r="BC8" s="32"/>
      <c r="BD8" s="32"/>
      <c r="BE8" s="32"/>
      <c r="BF8" s="34">
        <v>0</v>
      </c>
      <c r="BG8" s="34"/>
      <c r="BH8" s="34"/>
      <c r="BI8" s="34"/>
      <c r="BJ8" s="33">
        <v>0</v>
      </c>
    </row>
    <row r="9" spans="2:62" s="36" customFormat="1" ht="22.5" customHeight="1">
      <c r="B9" s="27">
        <f t="shared" si="0"/>
        <v>742.0000000000002</v>
      </c>
      <c r="C9" s="45" t="s">
        <v>102</v>
      </c>
      <c r="D9" s="38">
        <v>20</v>
      </c>
      <c r="E9" s="39" t="s">
        <v>109</v>
      </c>
      <c r="F9" s="28" t="s">
        <v>110</v>
      </c>
      <c r="G9" s="29">
        <v>15</v>
      </c>
      <c r="H9" s="30">
        <v>36</v>
      </c>
      <c r="I9" s="31"/>
      <c r="J9" s="31">
        <v>0</v>
      </c>
      <c r="K9" s="34">
        <v>16</v>
      </c>
      <c r="L9" s="34">
        <v>36</v>
      </c>
      <c r="M9" s="34"/>
      <c r="N9" s="33">
        <f t="shared" si="1"/>
        <v>6.366462912410498E-12</v>
      </c>
      <c r="O9" s="44">
        <v>16</v>
      </c>
      <c r="P9" s="44">
        <v>39</v>
      </c>
      <c r="Q9" s="44"/>
      <c r="R9" s="44">
        <v>16</v>
      </c>
      <c r="S9" s="44">
        <v>43</v>
      </c>
      <c r="T9" s="44">
        <v>7</v>
      </c>
      <c r="U9" s="44"/>
      <c r="V9" s="34">
        <f t="shared" si="2"/>
        <v>247.00000000000665</v>
      </c>
      <c r="W9" s="34">
        <v>16</v>
      </c>
      <c r="X9" s="34">
        <v>57</v>
      </c>
      <c r="Y9" s="34"/>
      <c r="Z9" s="35">
        <f t="shared" si="3"/>
        <v>-3.865352482534945E-12</v>
      </c>
      <c r="AA9" s="44">
        <v>17</v>
      </c>
      <c r="AB9" s="44">
        <v>7</v>
      </c>
      <c r="AC9" s="44"/>
      <c r="AD9" s="44">
        <v>17</v>
      </c>
      <c r="AE9" s="44">
        <v>10</v>
      </c>
      <c r="AF9" s="44">
        <v>58</v>
      </c>
      <c r="AG9" s="44"/>
      <c r="AH9" s="34">
        <f t="shared" si="4"/>
        <v>237.99999999999562</v>
      </c>
      <c r="AI9" s="34">
        <v>17</v>
      </c>
      <c r="AJ9" s="34">
        <v>48</v>
      </c>
      <c r="AK9" s="34"/>
      <c r="AL9" s="33">
        <f t="shared" si="5"/>
        <v>0</v>
      </c>
      <c r="AM9" s="44">
        <v>17</v>
      </c>
      <c r="AN9" s="44">
        <v>51</v>
      </c>
      <c r="AO9" s="44"/>
      <c r="AP9" s="44">
        <v>17</v>
      </c>
      <c r="AQ9" s="44">
        <v>55</v>
      </c>
      <c r="AR9" s="44">
        <v>17</v>
      </c>
      <c r="AS9" s="44"/>
      <c r="AT9" s="34">
        <f t="shared" si="6"/>
        <v>256.9999999999954</v>
      </c>
      <c r="AU9" s="34"/>
      <c r="AV9" s="34"/>
      <c r="AW9" s="34"/>
      <c r="AX9" s="35">
        <v>0</v>
      </c>
      <c r="AY9" s="44"/>
      <c r="AZ9" s="44"/>
      <c r="BA9" s="44"/>
      <c r="BB9" s="44"/>
      <c r="BC9" s="44"/>
      <c r="BD9" s="44"/>
      <c r="BE9" s="44"/>
      <c r="BF9" s="34">
        <v>0</v>
      </c>
      <c r="BG9" s="34"/>
      <c r="BH9" s="34"/>
      <c r="BI9" s="34"/>
      <c r="BJ9" s="33">
        <v>0</v>
      </c>
    </row>
    <row r="10" spans="2:62" s="42" customFormat="1" ht="22.5" customHeight="1">
      <c r="B10" s="27">
        <f t="shared" si="0"/>
        <v>745.9999999999985</v>
      </c>
      <c r="C10" s="37" t="s">
        <v>77</v>
      </c>
      <c r="D10" s="38">
        <v>3</v>
      </c>
      <c r="E10" s="28" t="s">
        <v>86</v>
      </c>
      <c r="F10" s="28" t="s">
        <v>81</v>
      </c>
      <c r="G10" s="29">
        <v>16</v>
      </c>
      <c r="H10" s="30">
        <v>0</v>
      </c>
      <c r="I10" s="40"/>
      <c r="J10" s="31">
        <v>0</v>
      </c>
      <c r="K10" s="34">
        <v>17</v>
      </c>
      <c r="L10" s="34">
        <v>0</v>
      </c>
      <c r="M10" s="34"/>
      <c r="N10" s="33">
        <f t="shared" si="1"/>
        <v>6.366462912410498E-12</v>
      </c>
      <c r="O10" s="44">
        <v>17</v>
      </c>
      <c r="P10" s="44">
        <v>3</v>
      </c>
      <c r="Q10" s="44"/>
      <c r="R10" s="44">
        <v>17</v>
      </c>
      <c r="S10" s="44">
        <v>7</v>
      </c>
      <c r="T10" s="44">
        <v>16</v>
      </c>
      <c r="U10" s="44"/>
      <c r="V10" s="34">
        <f t="shared" si="2"/>
        <v>255.99999999999847</v>
      </c>
      <c r="W10" s="34">
        <v>17</v>
      </c>
      <c r="X10" s="34">
        <v>21</v>
      </c>
      <c r="Y10" s="34"/>
      <c r="Z10" s="35">
        <f t="shared" si="3"/>
        <v>5.6843418860808015E-12</v>
      </c>
      <c r="AA10" s="44">
        <v>17</v>
      </c>
      <c r="AB10" s="44">
        <v>32</v>
      </c>
      <c r="AC10" s="44"/>
      <c r="AD10" s="44">
        <v>17</v>
      </c>
      <c r="AE10" s="44">
        <v>36</v>
      </c>
      <c r="AF10" s="44">
        <v>2</v>
      </c>
      <c r="AG10" s="44"/>
      <c r="AH10" s="34">
        <f t="shared" si="4"/>
        <v>241.99999999999307</v>
      </c>
      <c r="AI10" s="34">
        <v>18</v>
      </c>
      <c r="AJ10" s="34">
        <v>13</v>
      </c>
      <c r="AK10" s="34"/>
      <c r="AL10" s="33">
        <f t="shared" si="5"/>
        <v>-8.640199666842818E-12</v>
      </c>
      <c r="AM10" s="44">
        <v>18</v>
      </c>
      <c r="AN10" s="44">
        <v>16</v>
      </c>
      <c r="AO10" s="44"/>
      <c r="AP10" s="44">
        <v>18</v>
      </c>
      <c r="AQ10" s="44">
        <v>20</v>
      </c>
      <c r="AR10" s="44">
        <v>8</v>
      </c>
      <c r="AS10" s="44"/>
      <c r="AT10" s="34">
        <f t="shared" si="6"/>
        <v>248.00000000000358</v>
      </c>
      <c r="AU10" s="34"/>
      <c r="AV10" s="34"/>
      <c r="AW10" s="34"/>
      <c r="AX10" s="35">
        <v>0</v>
      </c>
      <c r="AY10" s="44"/>
      <c r="AZ10" s="44"/>
      <c r="BA10" s="44"/>
      <c r="BB10" s="44"/>
      <c r="BC10" s="44"/>
      <c r="BD10" s="44"/>
      <c r="BE10" s="44"/>
      <c r="BF10" s="34">
        <v>0</v>
      </c>
      <c r="BG10" s="34"/>
      <c r="BH10" s="34"/>
      <c r="BI10" s="34"/>
      <c r="BJ10" s="33">
        <v>0</v>
      </c>
    </row>
    <row r="11" spans="2:62" s="42" customFormat="1" ht="22.5" customHeight="1">
      <c r="B11" s="27">
        <f t="shared" si="0"/>
        <v>762.0000000000256</v>
      </c>
      <c r="C11" s="37" t="s">
        <v>87</v>
      </c>
      <c r="D11" s="38">
        <v>28</v>
      </c>
      <c r="E11" s="28" t="s">
        <v>90</v>
      </c>
      <c r="F11" s="43" t="s">
        <v>89</v>
      </c>
      <c r="G11" s="29">
        <v>15</v>
      </c>
      <c r="H11" s="30">
        <v>56</v>
      </c>
      <c r="I11" s="31"/>
      <c r="J11" s="31">
        <v>0</v>
      </c>
      <c r="K11" s="34">
        <v>16</v>
      </c>
      <c r="L11" s="34">
        <v>56</v>
      </c>
      <c r="M11" s="34"/>
      <c r="N11" s="33">
        <f t="shared" si="1"/>
        <v>6.366462912410498E-12</v>
      </c>
      <c r="O11" s="44">
        <v>16</v>
      </c>
      <c r="P11" s="44">
        <v>59</v>
      </c>
      <c r="Q11" s="44"/>
      <c r="R11" s="44">
        <v>17</v>
      </c>
      <c r="S11" s="44">
        <v>3</v>
      </c>
      <c r="T11" s="44">
        <v>29</v>
      </c>
      <c r="U11" s="44"/>
      <c r="V11" s="34">
        <f t="shared" si="2"/>
        <v>268.99999999999727</v>
      </c>
      <c r="W11" s="34">
        <v>17</v>
      </c>
      <c r="X11" s="34">
        <v>17</v>
      </c>
      <c r="Y11" s="34"/>
      <c r="Z11" s="35">
        <f t="shared" si="3"/>
        <v>5.6843418860808015E-12</v>
      </c>
      <c r="AA11" s="44">
        <v>17</v>
      </c>
      <c r="AB11" s="44">
        <v>28</v>
      </c>
      <c r="AC11" s="44"/>
      <c r="AD11" s="44">
        <v>17</v>
      </c>
      <c r="AE11" s="44">
        <v>32</v>
      </c>
      <c r="AF11" s="44">
        <v>7</v>
      </c>
      <c r="AG11" s="44"/>
      <c r="AH11" s="34">
        <f t="shared" si="4"/>
        <v>247.00000000000665</v>
      </c>
      <c r="AI11" s="34">
        <v>18</v>
      </c>
      <c r="AJ11" s="34">
        <v>9</v>
      </c>
      <c r="AK11" s="34"/>
      <c r="AL11" s="33">
        <f t="shared" si="5"/>
        <v>0</v>
      </c>
      <c r="AM11" s="44">
        <v>18</v>
      </c>
      <c r="AN11" s="44">
        <v>12</v>
      </c>
      <c r="AO11" s="44"/>
      <c r="AP11" s="44">
        <v>18</v>
      </c>
      <c r="AQ11" s="44">
        <v>16</v>
      </c>
      <c r="AR11" s="44">
        <v>6</v>
      </c>
      <c r="AS11" s="44"/>
      <c r="AT11" s="34">
        <f t="shared" si="6"/>
        <v>246.00000000000966</v>
      </c>
      <c r="AU11" s="34"/>
      <c r="AV11" s="34"/>
      <c r="AW11" s="34"/>
      <c r="AX11" s="35">
        <v>0</v>
      </c>
      <c r="AY11" s="44"/>
      <c r="AZ11" s="44"/>
      <c r="BA11" s="44"/>
      <c r="BB11" s="44"/>
      <c r="BC11" s="44"/>
      <c r="BD11" s="44"/>
      <c r="BE11" s="44"/>
      <c r="BF11" s="34">
        <v>0</v>
      </c>
      <c r="BG11" s="34"/>
      <c r="BH11" s="34"/>
      <c r="BI11" s="34"/>
      <c r="BJ11" s="33">
        <v>0</v>
      </c>
    </row>
    <row r="12" spans="2:62" s="36" customFormat="1" ht="22.5" customHeight="1">
      <c r="B12" s="27">
        <f t="shared" si="0"/>
        <v>770.9999999999887</v>
      </c>
      <c r="C12" s="37" t="s">
        <v>87</v>
      </c>
      <c r="D12" s="38">
        <v>9</v>
      </c>
      <c r="E12" s="28" t="s">
        <v>53</v>
      </c>
      <c r="F12" s="43" t="s">
        <v>88</v>
      </c>
      <c r="G12" s="29">
        <v>15</v>
      </c>
      <c r="H12" s="30">
        <v>48</v>
      </c>
      <c r="I12" s="31"/>
      <c r="J12" s="31">
        <v>0</v>
      </c>
      <c r="K12" s="34">
        <v>16</v>
      </c>
      <c r="L12" s="34">
        <v>48</v>
      </c>
      <c r="M12" s="34"/>
      <c r="N12" s="33">
        <f t="shared" si="1"/>
        <v>6.366462912410498E-12</v>
      </c>
      <c r="O12" s="44">
        <v>16</v>
      </c>
      <c r="P12" s="44">
        <v>51</v>
      </c>
      <c r="Q12" s="44"/>
      <c r="R12" s="44">
        <v>16</v>
      </c>
      <c r="S12" s="44">
        <v>55</v>
      </c>
      <c r="T12" s="44">
        <v>19</v>
      </c>
      <c r="U12" s="44"/>
      <c r="V12" s="34">
        <f t="shared" si="2"/>
        <v>258.9999999999989</v>
      </c>
      <c r="W12" s="34">
        <v>17</v>
      </c>
      <c r="X12" s="34">
        <v>9</v>
      </c>
      <c r="Y12" s="34"/>
      <c r="Z12" s="35">
        <f t="shared" si="3"/>
        <v>-1.3415046851150692E-11</v>
      </c>
      <c r="AA12" s="44">
        <v>17</v>
      </c>
      <c r="AB12" s="44">
        <v>19</v>
      </c>
      <c r="AC12" s="44"/>
      <c r="AD12" s="44">
        <v>17</v>
      </c>
      <c r="AE12" s="44">
        <v>23</v>
      </c>
      <c r="AF12" s="44">
        <v>14</v>
      </c>
      <c r="AG12" s="44"/>
      <c r="AH12" s="34">
        <f t="shared" si="4"/>
        <v>253.99999999999494</v>
      </c>
      <c r="AI12" s="34">
        <v>18</v>
      </c>
      <c r="AJ12" s="34">
        <v>0</v>
      </c>
      <c r="AK12" s="34"/>
      <c r="AL12" s="33">
        <f t="shared" si="5"/>
        <v>0</v>
      </c>
      <c r="AM12" s="44">
        <v>18</v>
      </c>
      <c r="AN12" s="44">
        <v>3</v>
      </c>
      <c r="AO12" s="44"/>
      <c r="AP12" s="44">
        <v>18</v>
      </c>
      <c r="AQ12" s="44">
        <v>7</v>
      </c>
      <c r="AR12" s="44">
        <v>18</v>
      </c>
      <c r="AS12" s="44"/>
      <c r="AT12" s="34">
        <f t="shared" si="6"/>
        <v>258.00000000000193</v>
      </c>
      <c r="AU12" s="34"/>
      <c r="AV12" s="34"/>
      <c r="AW12" s="34"/>
      <c r="AX12" s="35">
        <v>0</v>
      </c>
      <c r="AY12" s="44"/>
      <c r="AZ12" s="44"/>
      <c r="BA12" s="44"/>
      <c r="BB12" s="44"/>
      <c r="BC12" s="44"/>
      <c r="BD12" s="44"/>
      <c r="BE12" s="44"/>
      <c r="BF12" s="34">
        <v>0</v>
      </c>
      <c r="BG12" s="34"/>
      <c r="BH12" s="34"/>
      <c r="BI12" s="34"/>
      <c r="BJ12" s="33">
        <v>0</v>
      </c>
    </row>
    <row r="13" spans="2:62" s="42" customFormat="1" ht="22.5" customHeight="1">
      <c r="B13" s="27">
        <f t="shared" si="0"/>
        <v>771.9999999999803</v>
      </c>
      <c r="C13" s="37" t="s">
        <v>87</v>
      </c>
      <c r="D13" s="38">
        <v>14</v>
      </c>
      <c r="E13" s="39" t="s">
        <v>54</v>
      </c>
      <c r="F13" s="28" t="s">
        <v>89</v>
      </c>
      <c r="G13" s="29">
        <v>15</v>
      </c>
      <c r="H13" s="30">
        <v>46</v>
      </c>
      <c r="I13" s="40"/>
      <c r="J13" s="31">
        <v>0</v>
      </c>
      <c r="K13" s="34">
        <v>16</v>
      </c>
      <c r="L13" s="34">
        <v>46</v>
      </c>
      <c r="M13" s="34"/>
      <c r="N13" s="33">
        <f t="shared" si="1"/>
        <v>0</v>
      </c>
      <c r="O13" s="32">
        <v>16</v>
      </c>
      <c r="P13" s="32">
        <v>49</v>
      </c>
      <c r="Q13" s="32"/>
      <c r="R13" s="32">
        <v>16</v>
      </c>
      <c r="S13" s="32">
        <v>53</v>
      </c>
      <c r="T13" s="32">
        <v>19</v>
      </c>
      <c r="U13" s="32"/>
      <c r="V13" s="34">
        <f t="shared" si="2"/>
        <v>258.9999999999989</v>
      </c>
      <c r="W13" s="34">
        <v>17</v>
      </c>
      <c r="X13" s="34">
        <v>7</v>
      </c>
      <c r="Y13" s="34"/>
      <c r="Z13" s="35">
        <f t="shared" si="3"/>
        <v>5.6843418860808015E-12</v>
      </c>
      <c r="AA13" s="32">
        <v>17</v>
      </c>
      <c r="AB13" s="32">
        <v>17</v>
      </c>
      <c r="AC13" s="32"/>
      <c r="AD13" s="32">
        <v>17</v>
      </c>
      <c r="AE13" s="32">
        <v>21</v>
      </c>
      <c r="AF13" s="32">
        <v>8</v>
      </c>
      <c r="AG13" s="32"/>
      <c r="AH13" s="34">
        <f t="shared" si="4"/>
        <v>247.999999999994</v>
      </c>
      <c r="AI13" s="34">
        <v>17</v>
      </c>
      <c r="AJ13" s="34">
        <v>58</v>
      </c>
      <c r="AK13" s="34"/>
      <c r="AL13" s="33">
        <f t="shared" si="5"/>
        <v>-1.8189894035458565E-11</v>
      </c>
      <c r="AM13" s="32">
        <v>18</v>
      </c>
      <c r="AN13" s="32">
        <v>1</v>
      </c>
      <c r="AO13" s="32"/>
      <c r="AP13" s="32">
        <v>18</v>
      </c>
      <c r="AQ13" s="32">
        <v>5</v>
      </c>
      <c r="AR13" s="32">
        <v>25</v>
      </c>
      <c r="AS13" s="32"/>
      <c r="AT13" s="34">
        <f t="shared" si="6"/>
        <v>264.9999999999999</v>
      </c>
      <c r="AU13" s="34"/>
      <c r="AV13" s="34"/>
      <c r="AW13" s="34"/>
      <c r="AX13" s="35">
        <v>0</v>
      </c>
      <c r="AY13" s="32"/>
      <c r="AZ13" s="32"/>
      <c r="BA13" s="32"/>
      <c r="BB13" s="32"/>
      <c r="BC13" s="32"/>
      <c r="BD13" s="32"/>
      <c r="BE13" s="32"/>
      <c r="BF13" s="34">
        <v>0</v>
      </c>
      <c r="BG13" s="34"/>
      <c r="BH13" s="34"/>
      <c r="BI13" s="34"/>
      <c r="BJ13" s="33">
        <v>0</v>
      </c>
    </row>
    <row r="14" spans="2:62" s="36" customFormat="1" ht="22.5" customHeight="1">
      <c r="B14" s="27">
        <f t="shared" si="0"/>
        <v>775.0000000000182</v>
      </c>
      <c r="C14" s="37" t="s">
        <v>102</v>
      </c>
      <c r="D14" s="38">
        <v>4</v>
      </c>
      <c r="E14" s="39" t="s">
        <v>105</v>
      </c>
      <c r="F14" s="43" t="s">
        <v>103</v>
      </c>
      <c r="G14" s="82">
        <v>15</v>
      </c>
      <c r="H14" s="82">
        <v>30</v>
      </c>
      <c r="I14" s="30"/>
      <c r="J14" s="31">
        <v>0</v>
      </c>
      <c r="K14" s="30">
        <v>16</v>
      </c>
      <c r="L14" s="30">
        <v>30</v>
      </c>
      <c r="M14" s="32"/>
      <c r="N14" s="41">
        <f t="shared" si="1"/>
        <v>0</v>
      </c>
      <c r="O14" s="32">
        <v>16</v>
      </c>
      <c r="P14" s="32">
        <v>33</v>
      </c>
      <c r="Q14" s="32"/>
      <c r="R14" s="32">
        <v>16</v>
      </c>
      <c r="S14" s="32">
        <v>37</v>
      </c>
      <c r="T14" s="32">
        <v>21</v>
      </c>
      <c r="U14" s="32"/>
      <c r="V14" s="34">
        <f t="shared" si="2"/>
        <v>260.99999999999284</v>
      </c>
      <c r="W14" s="32">
        <v>16</v>
      </c>
      <c r="X14" s="32">
        <v>51</v>
      </c>
      <c r="Y14" s="32"/>
      <c r="Z14" s="35">
        <f t="shared" si="3"/>
        <v>5.6843418860808015E-12</v>
      </c>
      <c r="AA14" s="32">
        <v>16</v>
      </c>
      <c r="AB14" s="32">
        <v>58</v>
      </c>
      <c r="AC14" s="32"/>
      <c r="AD14" s="32">
        <v>17</v>
      </c>
      <c r="AE14" s="32">
        <v>2</v>
      </c>
      <c r="AF14" s="32">
        <v>13</v>
      </c>
      <c r="AG14" s="32"/>
      <c r="AH14" s="34">
        <f t="shared" si="4"/>
        <v>253.00000000000756</v>
      </c>
      <c r="AI14" s="32">
        <v>17</v>
      </c>
      <c r="AJ14" s="32">
        <v>39</v>
      </c>
      <c r="AK14" s="32"/>
      <c r="AL14" s="33">
        <f t="shared" si="5"/>
        <v>0</v>
      </c>
      <c r="AM14" s="32">
        <v>17</v>
      </c>
      <c r="AN14" s="32">
        <v>42</v>
      </c>
      <c r="AO14" s="32"/>
      <c r="AP14" s="32">
        <v>17</v>
      </c>
      <c r="AQ14" s="32">
        <v>46</v>
      </c>
      <c r="AR14" s="32">
        <v>21</v>
      </c>
      <c r="AS14" s="32"/>
      <c r="AT14" s="34">
        <f t="shared" si="6"/>
        <v>261.00000000001205</v>
      </c>
      <c r="AU14" s="32"/>
      <c r="AV14" s="32"/>
      <c r="AW14" s="32"/>
      <c r="AX14" s="35">
        <v>0</v>
      </c>
      <c r="AY14" s="32"/>
      <c r="AZ14" s="32"/>
      <c r="BA14" s="32"/>
      <c r="BB14" s="32"/>
      <c r="BC14" s="32"/>
      <c r="BD14" s="32"/>
      <c r="BE14" s="32"/>
      <c r="BF14" s="34">
        <v>0</v>
      </c>
      <c r="BG14" s="32"/>
      <c r="BH14" s="32"/>
      <c r="BI14" s="32"/>
      <c r="BJ14" s="33">
        <v>0</v>
      </c>
    </row>
    <row r="15" spans="2:62" s="36" customFormat="1" ht="22.5" customHeight="1">
      <c r="B15" s="27">
        <f t="shared" si="0"/>
        <v>781.0000000000191</v>
      </c>
      <c r="C15" s="37" t="s">
        <v>102</v>
      </c>
      <c r="D15" s="38">
        <v>16</v>
      </c>
      <c r="E15" s="39" t="s">
        <v>108</v>
      </c>
      <c r="F15" s="43" t="s">
        <v>103</v>
      </c>
      <c r="G15" s="29">
        <v>15</v>
      </c>
      <c r="H15" s="30">
        <v>34</v>
      </c>
      <c r="I15" s="31"/>
      <c r="J15" s="31">
        <v>0</v>
      </c>
      <c r="K15" s="34">
        <v>16</v>
      </c>
      <c r="L15" s="34">
        <v>34</v>
      </c>
      <c r="M15" s="34"/>
      <c r="N15" s="33">
        <f t="shared" si="1"/>
        <v>0</v>
      </c>
      <c r="O15" s="44">
        <v>16</v>
      </c>
      <c r="P15" s="44">
        <v>37</v>
      </c>
      <c r="Q15" s="44"/>
      <c r="R15" s="44">
        <v>16</v>
      </c>
      <c r="S15" s="44">
        <v>41</v>
      </c>
      <c r="T15" s="44">
        <v>18</v>
      </c>
      <c r="U15" s="44"/>
      <c r="V15" s="34">
        <f t="shared" si="2"/>
        <v>258.00000000000193</v>
      </c>
      <c r="W15" s="34">
        <v>16</v>
      </c>
      <c r="X15" s="34">
        <v>55</v>
      </c>
      <c r="Y15" s="34"/>
      <c r="Z15" s="35">
        <f t="shared" si="3"/>
        <v>5.6843418860808015E-12</v>
      </c>
      <c r="AA15" s="44">
        <v>17</v>
      </c>
      <c r="AB15" s="44">
        <v>5</v>
      </c>
      <c r="AC15" s="44"/>
      <c r="AD15" s="44">
        <v>17</v>
      </c>
      <c r="AE15" s="44">
        <v>9</v>
      </c>
      <c r="AF15" s="44">
        <v>21</v>
      </c>
      <c r="AG15" s="44"/>
      <c r="AH15" s="34">
        <f t="shared" si="4"/>
        <v>261.00000000001205</v>
      </c>
      <c r="AI15" s="34">
        <v>17</v>
      </c>
      <c r="AJ15" s="34">
        <v>46</v>
      </c>
      <c r="AK15" s="34"/>
      <c r="AL15" s="33">
        <f t="shared" si="5"/>
        <v>0</v>
      </c>
      <c r="AM15" s="44">
        <v>17</v>
      </c>
      <c r="AN15" s="44">
        <v>48</v>
      </c>
      <c r="AO15" s="44"/>
      <c r="AP15" s="44">
        <v>17</v>
      </c>
      <c r="AQ15" s="44">
        <v>52</v>
      </c>
      <c r="AR15" s="44">
        <v>22</v>
      </c>
      <c r="AS15" s="44"/>
      <c r="AT15" s="34">
        <f t="shared" si="6"/>
        <v>261.9999999999994</v>
      </c>
      <c r="AU15" s="34"/>
      <c r="AV15" s="34"/>
      <c r="AW15" s="34"/>
      <c r="AX15" s="35">
        <v>0</v>
      </c>
      <c r="AY15" s="44"/>
      <c r="AZ15" s="44"/>
      <c r="BA15" s="44"/>
      <c r="BB15" s="44"/>
      <c r="BC15" s="44"/>
      <c r="BD15" s="44"/>
      <c r="BE15" s="44"/>
      <c r="BF15" s="34">
        <v>0</v>
      </c>
      <c r="BG15" s="34"/>
      <c r="BH15" s="34"/>
      <c r="BI15" s="34"/>
      <c r="BJ15" s="33">
        <v>0</v>
      </c>
    </row>
    <row r="16" spans="2:62" s="36" customFormat="1" ht="22.5" customHeight="1">
      <c r="B16" s="27">
        <f t="shared" si="0"/>
        <v>790.9999999999854</v>
      </c>
      <c r="C16" s="37" t="s">
        <v>87</v>
      </c>
      <c r="D16" s="38">
        <v>33</v>
      </c>
      <c r="E16" s="28" t="s">
        <v>99</v>
      </c>
      <c r="F16" s="43" t="s">
        <v>91</v>
      </c>
      <c r="G16" s="29">
        <v>15</v>
      </c>
      <c r="H16" s="30">
        <v>52</v>
      </c>
      <c r="I16" s="31"/>
      <c r="J16" s="31">
        <v>0</v>
      </c>
      <c r="K16" s="34">
        <v>16</v>
      </c>
      <c r="L16" s="34">
        <v>52</v>
      </c>
      <c r="M16" s="34"/>
      <c r="N16" s="33">
        <f t="shared" si="1"/>
        <v>6.366462912410498E-12</v>
      </c>
      <c r="O16" s="44">
        <v>16</v>
      </c>
      <c r="P16" s="44">
        <v>55</v>
      </c>
      <c r="Q16" s="44"/>
      <c r="R16" s="44">
        <v>16</v>
      </c>
      <c r="S16" s="44">
        <v>59</v>
      </c>
      <c r="T16" s="44">
        <v>20</v>
      </c>
      <c r="U16" s="44"/>
      <c r="V16" s="34">
        <f t="shared" si="2"/>
        <v>259.9999999999863</v>
      </c>
      <c r="W16" s="34">
        <v>17</v>
      </c>
      <c r="X16" s="34">
        <v>13</v>
      </c>
      <c r="Y16" s="34"/>
      <c r="Z16" s="35">
        <f t="shared" si="3"/>
        <v>-1.3415046851150692E-11</v>
      </c>
      <c r="AA16" s="44">
        <v>17</v>
      </c>
      <c r="AB16" s="44">
        <v>23</v>
      </c>
      <c r="AC16" s="44"/>
      <c r="AD16" s="44">
        <v>17</v>
      </c>
      <c r="AE16" s="44">
        <v>27</v>
      </c>
      <c r="AF16" s="44">
        <v>29</v>
      </c>
      <c r="AG16" s="44"/>
      <c r="AH16" s="34">
        <f t="shared" si="4"/>
        <v>269.0000000000069</v>
      </c>
      <c r="AI16" s="34">
        <v>18</v>
      </c>
      <c r="AJ16" s="34">
        <v>4</v>
      </c>
      <c r="AK16" s="34"/>
      <c r="AL16" s="33">
        <f t="shared" si="5"/>
        <v>0</v>
      </c>
      <c r="AM16" s="44">
        <v>18</v>
      </c>
      <c r="AN16" s="44">
        <v>7</v>
      </c>
      <c r="AO16" s="44"/>
      <c r="AP16" s="44">
        <v>18</v>
      </c>
      <c r="AQ16" s="44">
        <v>11</v>
      </c>
      <c r="AR16" s="44">
        <v>22</v>
      </c>
      <c r="AS16" s="44"/>
      <c r="AT16" s="34">
        <f t="shared" si="6"/>
        <v>261.9999999999994</v>
      </c>
      <c r="AU16" s="34"/>
      <c r="AV16" s="34"/>
      <c r="AW16" s="34"/>
      <c r="AX16" s="35">
        <v>0</v>
      </c>
      <c r="AY16" s="44"/>
      <c r="AZ16" s="44"/>
      <c r="BA16" s="44"/>
      <c r="BB16" s="44"/>
      <c r="BC16" s="44"/>
      <c r="BD16" s="44"/>
      <c r="BE16" s="44"/>
      <c r="BF16" s="34">
        <v>0</v>
      </c>
      <c r="BG16" s="34"/>
      <c r="BH16" s="34"/>
      <c r="BI16" s="34"/>
      <c r="BJ16" s="33">
        <v>0</v>
      </c>
    </row>
    <row r="17" spans="2:62" s="36" customFormat="1" ht="22.5" customHeight="1">
      <c r="B17" s="27">
        <f t="shared" si="0"/>
        <v>792.0000000000143</v>
      </c>
      <c r="C17" s="37" t="s">
        <v>102</v>
      </c>
      <c r="D17" s="38">
        <v>22</v>
      </c>
      <c r="E17" s="39" t="s">
        <v>56</v>
      </c>
      <c r="F17" s="43" t="s">
        <v>103</v>
      </c>
      <c r="G17" s="29">
        <v>15</v>
      </c>
      <c r="H17" s="30">
        <v>38</v>
      </c>
      <c r="I17" s="40"/>
      <c r="J17" s="31">
        <v>0</v>
      </c>
      <c r="K17" s="34">
        <v>16</v>
      </c>
      <c r="L17" s="34">
        <v>38</v>
      </c>
      <c r="M17" s="34"/>
      <c r="N17" s="33">
        <f t="shared" si="1"/>
        <v>0</v>
      </c>
      <c r="O17" s="32">
        <v>16</v>
      </c>
      <c r="P17" s="32">
        <v>41</v>
      </c>
      <c r="Q17" s="32"/>
      <c r="R17" s="32">
        <v>16</v>
      </c>
      <c r="S17" s="32">
        <v>45</v>
      </c>
      <c r="T17" s="32">
        <v>41</v>
      </c>
      <c r="U17" s="32"/>
      <c r="V17" s="34">
        <f t="shared" si="2"/>
        <v>280.99999999999915</v>
      </c>
      <c r="W17" s="34">
        <v>16</v>
      </c>
      <c r="X17" s="34">
        <v>59</v>
      </c>
      <c r="Y17" s="34"/>
      <c r="Z17" s="35">
        <f t="shared" si="3"/>
        <v>5.6843418860808015E-12</v>
      </c>
      <c r="AA17" s="32">
        <v>17</v>
      </c>
      <c r="AB17" s="32">
        <v>9</v>
      </c>
      <c r="AC17" s="32"/>
      <c r="AD17" s="32">
        <v>17</v>
      </c>
      <c r="AE17" s="32">
        <v>13</v>
      </c>
      <c r="AF17" s="32">
        <v>17</v>
      </c>
      <c r="AG17" s="32"/>
      <c r="AH17" s="34">
        <f t="shared" si="4"/>
        <v>257.000000000005</v>
      </c>
      <c r="AI17" s="34">
        <v>17</v>
      </c>
      <c r="AJ17" s="34">
        <v>50</v>
      </c>
      <c r="AK17" s="34"/>
      <c r="AL17" s="33">
        <f t="shared" si="5"/>
        <v>0</v>
      </c>
      <c r="AM17" s="32">
        <v>17</v>
      </c>
      <c r="AN17" s="32">
        <v>53</v>
      </c>
      <c r="AO17" s="32"/>
      <c r="AP17" s="32">
        <v>17</v>
      </c>
      <c r="AQ17" s="32">
        <v>57</v>
      </c>
      <c r="AR17" s="32">
        <v>14</v>
      </c>
      <c r="AS17" s="32"/>
      <c r="AT17" s="34">
        <f t="shared" si="6"/>
        <v>254.00000000000455</v>
      </c>
      <c r="AU17" s="34"/>
      <c r="AV17" s="34"/>
      <c r="AW17" s="34"/>
      <c r="AX17" s="35">
        <v>0</v>
      </c>
      <c r="AY17" s="32"/>
      <c r="AZ17" s="32"/>
      <c r="BA17" s="32"/>
      <c r="BB17" s="32"/>
      <c r="BC17" s="32"/>
      <c r="BD17" s="32"/>
      <c r="BE17" s="32"/>
      <c r="BF17" s="34">
        <v>0</v>
      </c>
      <c r="BG17" s="34"/>
      <c r="BH17" s="34"/>
      <c r="BI17" s="34"/>
      <c r="BJ17" s="33">
        <v>0</v>
      </c>
    </row>
    <row r="18" spans="2:62" s="36" customFormat="1" ht="22.5" customHeight="1">
      <c r="B18" s="27">
        <f t="shared" si="0"/>
        <v>805.0000000000323</v>
      </c>
      <c r="C18" s="37" t="s">
        <v>87</v>
      </c>
      <c r="D18" s="38">
        <v>6</v>
      </c>
      <c r="E18" s="28" t="s">
        <v>55</v>
      </c>
      <c r="F18" s="28" t="s">
        <v>91</v>
      </c>
      <c r="G18" s="29">
        <v>15</v>
      </c>
      <c r="H18" s="30">
        <v>42</v>
      </c>
      <c r="I18" s="31"/>
      <c r="J18" s="31">
        <v>0</v>
      </c>
      <c r="K18" s="34">
        <v>16</v>
      </c>
      <c r="L18" s="34">
        <v>42</v>
      </c>
      <c r="M18" s="34"/>
      <c r="N18" s="33">
        <f t="shared" si="1"/>
        <v>0</v>
      </c>
      <c r="O18" s="44">
        <v>16</v>
      </c>
      <c r="P18" s="44">
        <v>45</v>
      </c>
      <c r="Q18" s="44"/>
      <c r="R18" s="44">
        <v>16</v>
      </c>
      <c r="S18" s="44">
        <v>49</v>
      </c>
      <c r="T18" s="44">
        <v>28</v>
      </c>
      <c r="U18" s="44"/>
      <c r="V18" s="34">
        <f t="shared" si="2"/>
        <v>268.0000000000099</v>
      </c>
      <c r="W18" s="34">
        <v>17</v>
      </c>
      <c r="X18" s="34">
        <v>3</v>
      </c>
      <c r="Y18" s="34"/>
      <c r="Z18" s="35">
        <f t="shared" si="3"/>
        <v>5.6843418860808015E-12</v>
      </c>
      <c r="AA18" s="44">
        <v>17</v>
      </c>
      <c r="AB18" s="44">
        <v>13</v>
      </c>
      <c r="AC18" s="44"/>
      <c r="AD18" s="44">
        <v>17</v>
      </c>
      <c r="AE18" s="44">
        <v>17</v>
      </c>
      <c r="AF18" s="44">
        <v>28</v>
      </c>
      <c r="AG18" s="44"/>
      <c r="AH18" s="34">
        <f t="shared" si="4"/>
        <v>268.0000000000099</v>
      </c>
      <c r="AI18" s="34">
        <v>17</v>
      </c>
      <c r="AJ18" s="34">
        <v>54</v>
      </c>
      <c r="AK18" s="34"/>
      <c r="AL18" s="33">
        <f t="shared" si="5"/>
        <v>0</v>
      </c>
      <c r="AM18" s="44">
        <v>17</v>
      </c>
      <c r="AN18" s="44">
        <v>57</v>
      </c>
      <c r="AO18" s="44"/>
      <c r="AP18" s="44">
        <v>18</v>
      </c>
      <c r="AQ18" s="44">
        <v>1</v>
      </c>
      <c r="AR18" s="44">
        <v>29</v>
      </c>
      <c r="AS18" s="44"/>
      <c r="AT18" s="34">
        <f t="shared" si="6"/>
        <v>269.0000000000069</v>
      </c>
      <c r="AU18" s="34"/>
      <c r="AV18" s="34"/>
      <c r="AW18" s="34"/>
      <c r="AX18" s="35">
        <v>0</v>
      </c>
      <c r="AY18" s="44"/>
      <c r="AZ18" s="44"/>
      <c r="BA18" s="44"/>
      <c r="BB18" s="44"/>
      <c r="BC18" s="44"/>
      <c r="BD18" s="44"/>
      <c r="BE18" s="44"/>
      <c r="BF18" s="34">
        <v>0</v>
      </c>
      <c r="BG18" s="34"/>
      <c r="BH18" s="34"/>
      <c r="BI18" s="34"/>
      <c r="BJ18" s="33">
        <v>0</v>
      </c>
    </row>
    <row r="19" spans="2:62" s="42" customFormat="1" ht="22.5" customHeight="1">
      <c r="B19" s="27">
        <f t="shared" si="0"/>
        <v>826.0000000000068</v>
      </c>
      <c r="C19" s="37" t="s">
        <v>87</v>
      </c>
      <c r="D19" s="38">
        <v>30</v>
      </c>
      <c r="E19" s="28" t="s">
        <v>93</v>
      </c>
      <c r="F19" s="43" t="s">
        <v>94</v>
      </c>
      <c r="G19" s="29">
        <v>15</v>
      </c>
      <c r="H19" s="30">
        <v>58</v>
      </c>
      <c r="I19" s="31"/>
      <c r="J19" s="31">
        <v>0</v>
      </c>
      <c r="K19" s="34">
        <v>16</v>
      </c>
      <c r="L19" s="34">
        <v>58</v>
      </c>
      <c r="M19" s="34"/>
      <c r="N19" s="33">
        <f t="shared" si="1"/>
        <v>0</v>
      </c>
      <c r="O19" s="44">
        <v>17</v>
      </c>
      <c r="P19" s="44">
        <v>1</v>
      </c>
      <c r="Q19" s="44"/>
      <c r="R19" s="44">
        <v>17</v>
      </c>
      <c r="S19" s="44">
        <v>5</v>
      </c>
      <c r="T19" s="44">
        <v>42</v>
      </c>
      <c r="U19" s="44"/>
      <c r="V19" s="34">
        <f t="shared" si="2"/>
        <v>282.0000000000057</v>
      </c>
      <c r="W19" s="34">
        <v>17</v>
      </c>
      <c r="X19" s="34">
        <v>19</v>
      </c>
      <c r="Y19" s="34"/>
      <c r="Z19" s="35">
        <f t="shared" si="3"/>
        <v>5.6843418860808015E-12</v>
      </c>
      <c r="AA19" s="44">
        <v>17</v>
      </c>
      <c r="AB19" s="44">
        <v>30</v>
      </c>
      <c r="AC19" s="44"/>
      <c r="AD19" s="44">
        <v>17</v>
      </c>
      <c r="AE19" s="44">
        <v>34</v>
      </c>
      <c r="AF19" s="44">
        <v>31</v>
      </c>
      <c r="AG19" s="44"/>
      <c r="AH19" s="34">
        <f t="shared" si="4"/>
        <v>271.0000000000008</v>
      </c>
      <c r="AI19" s="34">
        <v>18</v>
      </c>
      <c r="AJ19" s="34">
        <v>11</v>
      </c>
      <c r="AK19" s="34"/>
      <c r="AL19" s="33">
        <f t="shared" si="5"/>
        <v>0</v>
      </c>
      <c r="AM19" s="44">
        <v>18</v>
      </c>
      <c r="AN19" s="44">
        <v>14</v>
      </c>
      <c r="AO19" s="44"/>
      <c r="AP19" s="44">
        <v>18</v>
      </c>
      <c r="AQ19" s="44">
        <v>18</v>
      </c>
      <c r="AR19" s="44">
        <v>33</v>
      </c>
      <c r="AS19" s="44"/>
      <c r="AT19" s="34">
        <f t="shared" si="6"/>
        <v>272.9999999999947</v>
      </c>
      <c r="AU19" s="34"/>
      <c r="AV19" s="34"/>
      <c r="AW19" s="34"/>
      <c r="AX19" s="35">
        <v>0</v>
      </c>
      <c r="AY19" s="44"/>
      <c r="AZ19" s="44"/>
      <c r="BA19" s="44"/>
      <c r="BB19" s="44"/>
      <c r="BC19" s="44"/>
      <c r="BD19" s="44"/>
      <c r="BE19" s="44"/>
      <c r="BF19" s="34">
        <v>0</v>
      </c>
      <c r="BG19" s="34"/>
      <c r="BH19" s="34"/>
      <c r="BI19" s="34"/>
      <c r="BJ19" s="33">
        <v>0</v>
      </c>
    </row>
    <row r="20" spans="2:62" s="42" customFormat="1" ht="22.5" customHeight="1">
      <c r="B20" s="27">
        <f t="shared" si="0"/>
        <v>840.9999999999997</v>
      </c>
      <c r="C20" s="45" t="s">
        <v>77</v>
      </c>
      <c r="D20" s="38">
        <v>5</v>
      </c>
      <c r="E20" s="28" t="s">
        <v>83</v>
      </c>
      <c r="F20" s="43" t="s">
        <v>79</v>
      </c>
      <c r="G20" s="29">
        <v>16</v>
      </c>
      <c r="H20" s="30">
        <v>2</v>
      </c>
      <c r="I20" s="40"/>
      <c r="J20" s="31">
        <v>0</v>
      </c>
      <c r="K20" s="34">
        <v>17</v>
      </c>
      <c r="L20" s="34">
        <v>2</v>
      </c>
      <c r="M20" s="34"/>
      <c r="N20" s="33">
        <f t="shared" si="1"/>
        <v>0</v>
      </c>
      <c r="O20" s="44">
        <v>17</v>
      </c>
      <c r="P20" s="44">
        <v>5</v>
      </c>
      <c r="Q20" s="44"/>
      <c r="R20" s="44">
        <v>17</v>
      </c>
      <c r="S20" s="44">
        <v>9</v>
      </c>
      <c r="T20" s="44">
        <v>43</v>
      </c>
      <c r="U20" s="44"/>
      <c r="V20" s="34">
        <f t="shared" si="2"/>
        <v>283.0000000000027</v>
      </c>
      <c r="W20" s="34">
        <v>17</v>
      </c>
      <c r="X20" s="34">
        <v>23</v>
      </c>
      <c r="Y20" s="34"/>
      <c r="Z20" s="35">
        <f t="shared" si="3"/>
        <v>5.6843418860808015E-12</v>
      </c>
      <c r="AA20" s="44">
        <v>17</v>
      </c>
      <c r="AB20" s="44">
        <v>34</v>
      </c>
      <c r="AC20" s="44"/>
      <c r="AD20" s="44">
        <v>17</v>
      </c>
      <c r="AE20" s="44">
        <v>38</v>
      </c>
      <c r="AF20" s="44">
        <v>38</v>
      </c>
      <c r="AG20" s="44"/>
      <c r="AH20" s="34">
        <f t="shared" si="4"/>
        <v>277.9999999999987</v>
      </c>
      <c r="AI20" s="34">
        <v>18</v>
      </c>
      <c r="AJ20" s="34">
        <v>15</v>
      </c>
      <c r="AK20" s="34"/>
      <c r="AL20" s="33">
        <f t="shared" si="5"/>
        <v>0</v>
      </c>
      <c r="AM20" s="44">
        <v>18</v>
      </c>
      <c r="AN20" s="44">
        <v>18</v>
      </c>
      <c r="AO20" s="44"/>
      <c r="AP20" s="44">
        <v>18</v>
      </c>
      <c r="AQ20" s="44">
        <v>22</v>
      </c>
      <c r="AR20" s="44">
        <v>40</v>
      </c>
      <c r="AS20" s="44"/>
      <c r="AT20" s="34">
        <f t="shared" si="6"/>
        <v>279.9999999999926</v>
      </c>
      <c r="AU20" s="34"/>
      <c r="AV20" s="34"/>
      <c r="AW20" s="34"/>
      <c r="AX20" s="35">
        <v>0</v>
      </c>
      <c r="AY20" s="44"/>
      <c r="AZ20" s="44"/>
      <c r="BA20" s="44"/>
      <c r="BB20" s="44"/>
      <c r="BC20" s="44"/>
      <c r="BD20" s="44"/>
      <c r="BE20" s="44"/>
      <c r="BF20" s="34">
        <v>0</v>
      </c>
      <c r="BG20" s="34"/>
      <c r="BH20" s="34"/>
      <c r="BI20" s="34"/>
      <c r="BJ20" s="33">
        <v>0</v>
      </c>
    </row>
    <row r="21" spans="2:62" s="42" customFormat="1" ht="22.5" customHeight="1">
      <c r="B21" s="27">
        <f t="shared" si="0"/>
        <v>856.000000000002</v>
      </c>
      <c r="C21" s="66" t="s">
        <v>77</v>
      </c>
      <c r="D21" s="38">
        <v>17</v>
      </c>
      <c r="E21" s="28" t="s">
        <v>75</v>
      </c>
      <c r="F21" s="28" t="s">
        <v>76</v>
      </c>
      <c r="G21" s="29">
        <v>16</v>
      </c>
      <c r="H21" s="30">
        <v>6</v>
      </c>
      <c r="I21" s="40"/>
      <c r="J21" s="31">
        <v>0</v>
      </c>
      <c r="K21" s="34">
        <v>17</v>
      </c>
      <c r="L21" s="34">
        <v>6</v>
      </c>
      <c r="M21" s="34"/>
      <c r="N21" s="33">
        <f t="shared" si="1"/>
        <v>0</v>
      </c>
      <c r="O21" s="44">
        <v>17</v>
      </c>
      <c r="P21" s="44">
        <v>9</v>
      </c>
      <c r="Q21" s="44"/>
      <c r="R21" s="44">
        <v>17</v>
      </c>
      <c r="S21" s="44">
        <v>13</v>
      </c>
      <c r="T21" s="44">
        <v>55</v>
      </c>
      <c r="U21" s="44"/>
      <c r="V21" s="34">
        <f t="shared" si="2"/>
        <v>295.00000000000455</v>
      </c>
      <c r="W21" s="34">
        <v>17</v>
      </c>
      <c r="X21" s="34">
        <v>27</v>
      </c>
      <c r="Y21" s="34"/>
      <c r="Z21" s="35">
        <f t="shared" si="3"/>
        <v>5.6843418860808015E-12</v>
      </c>
      <c r="AA21" s="44">
        <v>17</v>
      </c>
      <c r="AB21" s="44">
        <v>38</v>
      </c>
      <c r="AC21" s="44"/>
      <c r="AD21" s="44">
        <v>17</v>
      </c>
      <c r="AE21" s="44">
        <v>42</v>
      </c>
      <c r="AF21" s="44">
        <v>37</v>
      </c>
      <c r="AG21" s="44"/>
      <c r="AH21" s="34">
        <f t="shared" si="4"/>
        <v>277.0000000000017</v>
      </c>
      <c r="AI21" s="34">
        <v>18</v>
      </c>
      <c r="AJ21" s="34">
        <v>19</v>
      </c>
      <c r="AK21" s="34"/>
      <c r="AL21" s="33">
        <f t="shared" si="5"/>
        <v>0</v>
      </c>
      <c r="AM21" s="44">
        <v>18</v>
      </c>
      <c r="AN21" s="44">
        <v>22</v>
      </c>
      <c r="AO21" s="44"/>
      <c r="AP21" s="44">
        <v>18</v>
      </c>
      <c r="AQ21" s="44">
        <v>26</v>
      </c>
      <c r="AR21" s="44">
        <v>44</v>
      </c>
      <c r="AS21" s="44"/>
      <c r="AT21" s="34">
        <f t="shared" si="6"/>
        <v>283.99999999999005</v>
      </c>
      <c r="AU21" s="34"/>
      <c r="AV21" s="34"/>
      <c r="AW21" s="34"/>
      <c r="AX21" s="35">
        <v>0</v>
      </c>
      <c r="AY21" s="44"/>
      <c r="AZ21" s="44"/>
      <c r="BA21" s="44"/>
      <c r="BB21" s="44"/>
      <c r="BC21" s="44"/>
      <c r="BD21" s="44"/>
      <c r="BE21" s="44"/>
      <c r="BF21" s="34">
        <v>0</v>
      </c>
      <c r="BG21" s="34"/>
      <c r="BH21" s="34"/>
      <c r="BI21" s="34"/>
      <c r="BJ21" s="33">
        <v>0</v>
      </c>
    </row>
    <row r="22" spans="2:62" s="42" customFormat="1" ht="22.5" customHeight="1">
      <c r="B22" s="27">
        <f t="shared" si="0"/>
        <v>906.0000000000289</v>
      </c>
      <c r="C22" s="37" t="s">
        <v>77</v>
      </c>
      <c r="D22" s="38">
        <v>29</v>
      </c>
      <c r="E22" s="28" t="s">
        <v>84</v>
      </c>
      <c r="F22" s="43" t="s">
        <v>80</v>
      </c>
      <c r="G22" s="29">
        <v>16</v>
      </c>
      <c r="H22" s="30">
        <v>8</v>
      </c>
      <c r="I22" s="40"/>
      <c r="J22" s="31">
        <v>0</v>
      </c>
      <c r="K22" s="34">
        <v>17</v>
      </c>
      <c r="L22" s="34">
        <v>8</v>
      </c>
      <c r="M22" s="34"/>
      <c r="N22" s="33">
        <f t="shared" si="1"/>
        <v>6.366462912410498E-12</v>
      </c>
      <c r="O22" s="44">
        <v>17</v>
      </c>
      <c r="P22" s="44">
        <v>11</v>
      </c>
      <c r="Q22" s="44"/>
      <c r="R22" s="44">
        <v>17</v>
      </c>
      <c r="S22" s="44">
        <v>16</v>
      </c>
      <c r="T22" s="44">
        <v>10</v>
      </c>
      <c r="U22" s="44"/>
      <c r="V22" s="34">
        <f t="shared" si="2"/>
        <v>310.0000000000069</v>
      </c>
      <c r="W22" s="34">
        <v>17</v>
      </c>
      <c r="X22" s="34">
        <v>29</v>
      </c>
      <c r="Y22" s="34"/>
      <c r="Z22" s="35">
        <f t="shared" si="3"/>
        <v>5.6843418860808015E-12</v>
      </c>
      <c r="AA22" s="44">
        <v>17</v>
      </c>
      <c r="AB22" s="44">
        <v>42</v>
      </c>
      <c r="AC22" s="44"/>
      <c r="AD22" s="44">
        <v>17</v>
      </c>
      <c r="AE22" s="44">
        <v>47</v>
      </c>
      <c r="AF22" s="44">
        <v>1</v>
      </c>
      <c r="AG22" s="44"/>
      <c r="AH22" s="34">
        <f t="shared" si="4"/>
        <v>301.00000000000546</v>
      </c>
      <c r="AI22" s="34">
        <v>18</v>
      </c>
      <c r="AJ22" s="34">
        <v>23</v>
      </c>
      <c r="AK22" s="34"/>
      <c r="AL22" s="33">
        <f t="shared" si="5"/>
        <v>0</v>
      </c>
      <c r="AM22" s="44">
        <v>18</v>
      </c>
      <c r="AN22" s="44">
        <v>26</v>
      </c>
      <c r="AO22" s="44"/>
      <c r="AP22" s="44">
        <v>18</v>
      </c>
      <c r="AQ22" s="44">
        <v>30</v>
      </c>
      <c r="AR22" s="44">
        <v>55</v>
      </c>
      <c r="AS22" s="44"/>
      <c r="AT22" s="34">
        <f t="shared" si="6"/>
        <v>295.00000000000455</v>
      </c>
      <c r="AU22" s="34"/>
      <c r="AV22" s="34"/>
      <c r="AW22" s="34"/>
      <c r="AX22" s="35">
        <v>0</v>
      </c>
      <c r="AY22" s="44"/>
      <c r="AZ22" s="44"/>
      <c r="BA22" s="44"/>
      <c r="BB22" s="44"/>
      <c r="BC22" s="44"/>
      <c r="BD22" s="44"/>
      <c r="BE22" s="44"/>
      <c r="BF22" s="34">
        <v>0</v>
      </c>
      <c r="BG22" s="34"/>
      <c r="BH22" s="34"/>
      <c r="BI22" s="34"/>
      <c r="BJ22" s="33">
        <v>0</v>
      </c>
    </row>
    <row r="23" spans="2:62" s="42" customFormat="1" ht="22.5" customHeight="1">
      <c r="B23" s="27">
        <f t="shared" si="0"/>
        <v>911.000000000017</v>
      </c>
      <c r="C23" s="37" t="s">
        <v>87</v>
      </c>
      <c r="D23" s="38">
        <v>31</v>
      </c>
      <c r="E23" s="28" t="s">
        <v>95</v>
      </c>
      <c r="F23" s="43" t="s">
        <v>96</v>
      </c>
      <c r="G23" s="29">
        <v>15</v>
      </c>
      <c r="H23" s="30">
        <v>54</v>
      </c>
      <c r="I23" s="31"/>
      <c r="J23" s="31">
        <v>0</v>
      </c>
      <c r="K23" s="34">
        <v>16</v>
      </c>
      <c r="L23" s="34">
        <v>54</v>
      </c>
      <c r="M23" s="34"/>
      <c r="N23" s="33">
        <f t="shared" si="1"/>
        <v>0</v>
      </c>
      <c r="O23" s="44">
        <v>16</v>
      </c>
      <c r="P23" s="44">
        <v>57</v>
      </c>
      <c r="Q23" s="44"/>
      <c r="R23" s="44">
        <v>17</v>
      </c>
      <c r="S23" s="44">
        <v>2</v>
      </c>
      <c r="T23" s="44">
        <v>0</v>
      </c>
      <c r="U23" s="44"/>
      <c r="V23" s="34">
        <f t="shared" si="2"/>
        <v>300.0000000000085</v>
      </c>
      <c r="W23" s="34">
        <v>17</v>
      </c>
      <c r="X23" s="34">
        <v>15</v>
      </c>
      <c r="Y23" s="34"/>
      <c r="Z23" s="35">
        <f t="shared" si="3"/>
        <v>5.6843418860808015E-12</v>
      </c>
      <c r="AA23" s="44">
        <v>17</v>
      </c>
      <c r="AB23" s="44">
        <v>25</v>
      </c>
      <c r="AC23" s="44"/>
      <c r="AD23" s="44">
        <v>17</v>
      </c>
      <c r="AE23" s="44">
        <v>30</v>
      </c>
      <c r="AF23" s="44">
        <v>23</v>
      </c>
      <c r="AG23" s="44"/>
      <c r="AH23" s="34">
        <f t="shared" si="4"/>
        <v>322.99999999999613</v>
      </c>
      <c r="AI23" s="34">
        <v>18</v>
      </c>
      <c r="AJ23" s="34">
        <v>6</v>
      </c>
      <c r="AK23" s="34"/>
      <c r="AL23" s="33">
        <f t="shared" si="5"/>
        <v>0</v>
      </c>
      <c r="AM23" s="44">
        <v>18</v>
      </c>
      <c r="AN23" s="44">
        <v>9</v>
      </c>
      <c r="AO23" s="44"/>
      <c r="AP23" s="44">
        <v>18</v>
      </c>
      <c r="AQ23" s="44">
        <v>13</v>
      </c>
      <c r="AR23" s="44">
        <v>48</v>
      </c>
      <c r="AS23" s="44"/>
      <c r="AT23" s="34">
        <f t="shared" si="6"/>
        <v>288.00000000000665</v>
      </c>
      <c r="AU23" s="34"/>
      <c r="AV23" s="34"/>
      <c r="AW23" s="34"/>
      <c r="AX23" s="35">
        <v>0</v>
      </c>
      <c r="AY23" s="44"/>
      <c r="AZ23" s="44"/>
      <c r="BA23" s="44"/>
      <c r="BB23" s="44"/>
      <c r="BC23" s="44"/>
      <c r="BD23" s="44"/>
      <c r="BE23" s="44"/>
      <c r="BF23" s="34">
        <v>0</v>
      </c>
      <c r="BG23" s="34"/>
      <c r="BH23" s="34"/>
      <c r="BI23" s="34"/>
      <c r="BJ23" s="33">
        <v>0</v>
      </c>
    </row>
    <row r="24" spans="2:62" s="36" customFormat="1" ht="22.5" customHeight="1">
      <c r="B24" s="27">
        <f t="shared" si="0"/>
        <v>937.999999999999</v>
      </c>
      <c r="C24" s="37" t="s">
        <v>87</v>
      </c>
      <c r="D24" s="38">
        <v>27</v>
      </c>
      <c r="E24" s="39" t="s">
        <v>101</v>
      </c>
      <c r="F24" s="43" t="s">
        <v>94</v>
      </c>
      <c r="G24" s="29">
        <v>15</v>
      </c>
      <c r="H24" s="30">
        <v>44</v>
      </c>
      <c r="I24" s="31"/>
      <c r="J24" s="31">
        <v>0</v>
      </c>
      <c r="K24" s="34">
        <v>16</v>
      </c>
      <c r="L24" s="34">
        <v>44</v>
      </c>
      <c r="M24" s="34"/>
      <c r="N24" s="33">
        <f t="shared" si="1"/>
        <v>6.366462912410498E-12</v>
      </c>
      <c r="O24" s="44">
        <v>16</v>
      </c>
      <c r="P24" s="44">
        <v>47</v>
      </c>
      <c r="Q24" s="44"/>
      <c r="R24" s="44">
        <v>16</v>
      </c>
      <c r="S24" s="44">
        <v>52</v>
      </c>
      <c r="T24" s="44">
        <v>8</v>
      </c>
      <c r="U24" s="44"/>
      <c r="V24" s="34">
        <f t="shared" si="2"/>
        <v>307.9999999999938</v>
      </c>
      <c r="W24" s="34">
        <v>17</v>
      </c>
      <c r="X24" s="34">
        <v>5</v>
      </c>
      <c r="Y24" s="34"/>
      <c r="Z24" s="35">
        <f t="shared" si="3"/>
        <v>-1.3415046851150692E-11</v>
      </c>
      <c r="AA24" s="44">
        <v>17</v>
      </c>
      <c r="AB24" s="44">
        <v>15</v>
      </c>
      <c r="AC24" s="44"/>
      <c r="AD24" s="44">
        <v>17</v>
      </c>
      <c r="AE24" s="44">
        <v>20</v>
      </c>
      <c r="AF24" s="44">
        <v>17</v>
      </c>
      <c r="AG24" s="44"/>
      <c r="AH24" s="34">
        <f t="shared" si="4"/>
        <v>317.0000000000048</v>
      </c>
      <c r="AI24" s="34">
        <v>17</v>
      </c>
      <c r="AJ24" s="34">
        <v>56</v>
      </c>
      <c r="AK24" s="34"/>
      <c r="AL24" s="33">
        <f t="shared" si="5"/>
        <v>0</v>
      </c>
      <c r="AM24" s="44">
        <v>17</v>
      </c>
      <c r="AN24" s="44">
        <v>59</v>
      </c>
      <c r="AO24" s="44"/>
      <c r="AP24" s="44">
        <v>18</v>
      </c>
      <c r="AQ24" s="44">
        <v>4</v>
      </c>
      <c r="AR24" s="44">
        <v>13</v>
      </c>
      <c r="AS24" s="44"/>
      <c r="AT24" s="34">
        <f t="shared" si="6"/>
        <v>313.0000000000074</v>
      </c>
      <c r="AU24" s="34"/>
      <c r="AV24" s="34"/>
      <c r="AW24" s="34"/>
      <c r="AX24" s="35">
        <v>0</v>
      </c>
      <c r="AY24" s="44"/>
      <c r="AZ24" s="44"/>
      <c r="BA24" s="44"/>
      <c r="BB24" s="44"/>
      <c r="BC24" s="44"/>
      <c r="BD24" s="44"/>
      <c r="BE24" s="44"/>
      <c r="BF24" s="34">
        <v>0</v>
      </c>
      <c r="BG24" s="34"/>
      <c r="BH24" s="34"/>
      <c r="BI24" s="34"/>
      <c r="BJ24" s="33">
        <v>0</v>
      </c>
    </row>
    <row r="25" spans="2:62" s="42" customFormat="1" ht="22.5" customHeight="1">
      <c r="B25" s="27">
        <f t="shared" si="0"/>
        <v>1548.0000000000045</v>
      </c>
      <c r="C25" s="37" t="s">
        <v>77</v>
      </c>
      <c r="D25" s="38">
        <v>11</v>
      </c>
      <c r="E25" s="28" t="s">
        <v>85</v>
      </c>
      <c r="F25" s="28" t="s">
        <v>78</v>
      </c>
      <c r="G25" s="29">
        <v>16</v>
      </c>
      <c r="H25" s="30">
        <v>4</v>
      </c>
      <c r="I25" s="40"/>
      <c r="J25" s="31">
        <v>0</v>
      </c>
      <c r="K25" s="34">
        <v>17</v>
      </c>
      <c r="L25" s="34">
        <v>4</v>
      </c>
      <c r="M25" s="34"/>
      <c r="N25" s="33">
        <f t="shared" si="1"/>
        <v>6.366462912410498E-12</v>
      </c>
      <c r="O25" s="44">
        <v>17</v>
      </c>
      <c r="P25" s="44">
        <v>7</v>
      </c>
      <c r="Q25" s="44"/>
      <c r="R25" s="44">
        <v>17</v>
      </c>
      <c r="S25" s="44">
        <v>11</v>
      </c>
      <c r="T25" s="44">
        <v>18</v>
      </c>
      <c r="U25" s="44"/>
      <c r="V25" s="34">
        <f t="shared" si="2"/>
        <v>257.9999999999924</v>
      </c>
      <c r="W25" s="34">
        <v>17</v>
      </c>
      <c r="X25" s="34">
        <v>25</v>
      </c>
      <c r="Y25" s="34"/>
      <c r="Z25" s="35">
        <f t="shared" si="3"/>
        <v>5.6843418860808015E-12</v>
      </c>
      <c r="AA25" s="44">
        <v>17</v>
      </c>
      <c r="AB25" s="44">
        <v>36</v>
      </c>
      <c r="AC25" s="44"/>
      <c r="AD25" s="44"/>
      <c r="AE25" s="44"/>
      <c r="AF25" s="44"/>
      <c r="AG25" s="44"/>
      <c r="AH25" s="85">
        <v>542</v>
      </c>
      <c r="AI25" s="85"/>
      <c r="AJ25" s="85"/>
      <c r="AK25" s="85"/>
      <c r="AL25" s="86">
        <v>50</v>
      </c>
      <c r="AM25" s="87"/>
      <c r="AN25" s="87"/>
      <c r="AO25" s="87"/>
      <c r="AP25" s="87"/>
      <c r="AQ25" s="87"/>
      <c r="AR25" s="87"/>
      <c r="AS25" s="87"/>
      <c r="AT25" s="85">
        <v>548</v>
      </c>
      <c r="AU25" s="85"/>
      <c r="AV25" s="85"/>
      <c r="AW25" s="85"/>
      <c r="AX25" s="88">
        <v>0</v>
      </c>
      <c r="AY25" s="87"/>
      <c r="AZ25" s="87"/>
      <c r="BA25" s="87"/>
      <c r="BB25" s="87"/>
      <c r="BC25" s="87"/>
      <c r="BD25" s="87"/>
      <c r="BE25" s="87"/>
      <c r="BF25" s="85">
        <v>0</v>
      </c>
      <c r="BG25" s="85"/>
      <c r="BH25" s="85"/>
      <c r="BI25" s="85"/>
      <c r="BJ25" s="86">
        <v>150</v>
      </c>
    </row>
    <row r="26" spans="2:62" s="42" customFormat="1" ht="22.5" customHeight="1">
      <c r="B26" s="27">
        <f t="shared" si="0"/>
        <v>1967</v>
      </c>
      <c r="C26" s="37" t="s">
        <v>87</v>
      </c>
      <c r="D26" s="38">
        <v>26</v>
      </c>
      <c r="E26" s="28" t="s">
        <v>92</v>
      </c>
      <c r="F26" s="43" t="s">
        <v>91</v>
      </c>
      <c r="G26" s="29"/>
      <c r="H26" s="30"/>
      <c r="I26" s="31"/>
      <c r="J26" s="84">
        <v>50</v>
      </c>
      <c r="K26" s="85"/>
      <c r="L26" s="85"/>
      <c r="M26" s="85"/>
      <c r="N26" s="86">
        <v>50</v>
      </c>
      <c r="O26" s="87"/>
      <c r="P26" s="87"/>
      <c r="Q26" s="87"/>
      <c r="R26" s="87"/>
      <c r="S26" s="87"/>
      <c r="T26" s="87"/>
      <c r="U26" s="87"/>
      <c r="V26" s="85">
        <v>541</v>
      </c>
      <c r="W26" s="85"/>
      <c r="X26" s="85"/>
      <c r="Y26" s="85"/>
      <c r="Z26" s="88">
        <v>50</v>
      </c>
      <c r="AA26" s="87"/>
      <c r="AB26" s="87"/>
      <c r="AC26" s="87"/>
      <c r="AD26" s="87"/>
      <c r="AE26" s="87"/>
      <c r="AF26" s="87"/>
      <c r="AG26" s="87"/>
      <c r="AH26" s="85">
        <v>534</v>
      </c>
      <c r="AI26" s="85"/>
      <c r="AJ26" s="85"/>
      <c r="AK26" s="85"/>
      <c r="AL26" s="86">
        <v>50</v>
      </c>
      <c r="AM26" s="87"/>
      <c r="AN26" s="87"/>
      <c r="AO26" s="87"/>
      <c r="AP26" s="87"/>
      <c r="AQ26" s="87"/>
      <c r="AR26" s="87"/>
      <c r="AS26" s="87"/>
      <c r="AT26" s="85">
        <v>542</v>
      </c>
      <c r="AU26" s="85"/>
      <c r="AV26" s="85"/>
      <c r="AW26" s="85"/>
      <c r="AX26" s="88">
        <v>0</v>
      </c>
      <c r="AY26" s="87"/>
      <c r="AZ26" s="87"/>
      <c r="BA26" s="87"/>
      <c r="BB26" s="87"/>
      <c r="BC26" s="87"/>
      <c r="BD26" s="87"/>
      <c r="BE26" s="87"/>
      <c r="BF26" s="85">
        <v>0</v>
      </c>
      <c r="BG26" s="85"/>
      <c r="BH26" s="85"/>
      <c r="BI26" s="85"/>
      <c r="BJ26" s="86">
        <v>150</v>
      </c>
    </row>
    <row r="27" spans="2:62" s="42" customFormat="1" ht="22.5" customHeight="1">
      <c r="B27" s="79"/>
      <c r="C27" s="79"/>
      <c r="D27" s="79"/>
      <c r="E27" s="80" t="s">
        <v>147</v>
      </c>
      <c r="F27" s="70"/>
      <c r="G27" s="71"/>
      <c r="H27" s="72"/>
      <c r="I27" s="73"/>
      <c r="J27" s="74"/>
      <c r="K27" s="75"/>
      <c r="L27" s="75"/>
      <c r="M27" s="75"/>
      <c r="N27" s="76"/>
      <c r="O27" s="77"/>
      <c r="P27" s="77"/>
      <c r="Q27" s="77"/>
      <c r="R27" s="77"/>
      <c r="S27" s="77"/>
      <c r="T27" s="77"/>
      <c r="U27" s="77"/>
      <c r="V27" s="75"/>
      <c r="W27" s="75"/>
      <c r="X27" s="75"/>
      <c r="Y27" s="75"/>
      <c r="Z27" s="78"/>
      <c r="AA27" s="77"/>
      <c r="AB27" s="77"/>
      <c r="AC27" s="77"/>
      <c r="AD27" s="77"/>
      <c r="AE27" s="77"/>
      <c r="AF27" s="77"/>
      <c r="AG27" s="77"/>
      <c r="AH27" s="75"/>
      <c r="AI27" s="75"/>
      <c r="AJ27" s="75"/>
      <c r="AK27" s="75"/>
      <c r="AL27" s="76"/>
      <c r="AM27" s="77"/>
      <c r="AN27" s="77"/>
      <c r="AO27" s="77"/>
      <c r="AP27" s="77"/>
      <c r="AQ27" s="77"/>
      <c r="AR27" s="77"/>
      <c r="AS27" s="77"/>
      <c r="AT27" s="75"/>
      <c r="AU27" s="75"/>
      <c r="AV27" s="75"/>
      <c r="AW27" s="75"/>
      <c r="AX27" s="78"/>
      <c r="AY27" s="77"/>
      <c r="AZ27" s="77"/>
      <c r="BA27" s="77"/>
      <c r="BB27" s="77"/>
      <c r="BC27" s="77"/>
      <c r="BD27" s="77"/>
      <c r="BE27" s="77"/>
      <c r="BF27" s="75"/>
      <c r="BG27" s="75"/>
      <c r="BH27" s="75"/>
      <c r="BI27" s="75"/>
      <c r="BJ27" s="76"/>
    </row>
    <row r="28" spans="2:62" s="42" customFormat="1" ht="22.5" customHeight="1">
      <c r="B28" s="27">
        <f>J28+N28+V28+Z28+AH28+AL28+AT28+AX28+BF28+BJ28</f>
        <v>815.9999999999861</v>
      </c>
      <c r="C28" s="67" t="s">
        <v>102</v>
      </c>
      <c r="D28" s="68" t="s">
        <v>146</v>
      </c>
      <c r="E28" s="69" t="s">
        <v>106</v>
      </c>
      <c r="F28" s="43" t="s">
        <v>107</v>
      </c>
      <c r="G28" s="81">
        <v>15</v>
      </c>
      <c r="H28" s="81">
        <v>24</v>
      </c>
      <c r="I28" s="40"/>
      <c r="J28" s="31">
        <v>0</v>
      </c>
      <c r="K28" s="29">
        <v>16</v>
      </c>
      <c r="L28" s="30">
        <v>24</v>
      </c>
      <c r="M28" s="34"/>
      <c r="N28" s="33">
        <f>(TIME(K28,L28,M28)-TIME(G28,H28,I28))*86400-3600</f>
        <v>-1.2732925824820995E-11</v>
      </c>
      <c r="O28" s="32">
        <v>16</v>
      </c>
      <c r="P28" s="32">
        <v>28</v>
      </c>
      <c r="Q28" s="32"/>
      <c r="R28" s="32">
        <v>16</v>
      </c>
      <c r="S28" s="32">
        <v>33</v>
      </c>
      <c r="T28" s="32">
        <v>0</v>
      </c>
      <c r="U28" s="32"/>
      <c r="V28" s="34">
        <f>(TIME(R28,S28,T28)-TIME(O28,P28,Q28))*86400+U28</f>
        <v>300.0000000000085</v>
      </c>
      <c r="W28" s="34">
        <v>16</v>
      </c>
      <c r="X28" s="34">
        <v>46</v>
      </c>
      <c r="Y28" s="34"/>
      <c r="Z28" s="35">
        <f>(TIME(W28,X28,Y28)-TIME(O28,P28,Q28))*86400-1080</f>
        <v>5.6843418860808015E-12</v>
      </c>
      <c r="AA28" s="32">
        <v>16</v>
      </c>
      <c r="AB28" s="32">
        <v>51</v>
      </c>
      <c r="AC28" s="32"/>
      <c r="AD28" s="32">
        <v>16</v>
      </c>
      <c r="AE28" s="32">
        <v>55</v>
      </c>
      <c r="AF28" s="32">
        <v>20</v>
      </c>
      <c r="AG28" s="32"/>
      <c r="AH28" s="34">
        <f>(TIME(AD28,AE28,AF28)-TIME(AA28,AB28,AC28))*86400+AG28</f>
        <v>259.9999999999863</v>
      </c>
      <c r="AI28" s="34">
        <v>17</v>
      </c>
      <c r="AJ28" s="34">
        <v>32</v>
      </c>
      <c r="AK28" s="34"/>
      <c r="AL28" s="33">
        <f>(TIME(AI28,AJ28,AK28)-TIME(AA28,AB28,AC28))*86400-2460</f>
        <v>0</v>
      </c>
      <c r="AM28" s="32">
        <v>17</v>
      </c>
      <c r="AN28" s="32">
        <v>35</v>
      </c>
      <c r="AO28" s="32"/>
      <c r="AP28" s="32">
        <v>17</v>
      </c>
      <c r="AQ28" s="32">
        <v>39</v>
      </c>
      <c r="AR28" s="32">
        <v>16</v>
      </c>
      <c r="AS28" s="32"/>
      <c r="AT28" s="34">
        <f>(TIME(AP28,AQ28,AR28)-TIME(AM28,AN28,AO28))*86400+AS28</f>
        <v>255.99999999999847</v>
      </c>
      <c r="AU28" s="34"/>
      <c r="AV28" s="34"/>
      <c r="AW28" s="34"/>
      <c r="AX28" s="35">
        <v>0</v>
      </c>
      <c r="AY28" s="32"/>
      <c r="AZ28" s="32"/>
      <c r="BA28" s="32"/>
      <c r="BB28" s="32"/>
      <c r="BC28" s="32"/>
      <c r="BD28" s="32"/>
      <c r="BE28" s="32"/>
      <c r="BF28" s="34">
        <v>0</v>
      </c>
      <c r="BG28" s="34"/>
      <c r="BH28" s="34"/>
      <c r="BI28" s="34"/>
      <c r="BJ28" s="33">
        <v>0</v>
      </c>
    </row>
    <row r="29" spans="2:62" s="42" customFormat="1" ht="22.5" customHeight="1">
      <c r="B29" s="27">
        <f>J29+N29+V29+Z29+AH29+AL29+AT29+AX29+BF29+BJ29</f>
        <v>963.0000000000186</v>
      </c>
      <c r="C29" s="37" t="s">
        <v>77</v>
      </c>
      <c r="D29" s="38">
        <v>0</v>
      </c>
      <c r="E29" s="39" t="s">
        <v>82</v>
      </c>
      <c r="F29" s="28" t="s">
        <v>78</v>
      </c>
      <c r="G29" s="81">
        <v>15</v>
      </c>
      <c r="H29" s="81">
        <v>27</v>
      </c>
      <c r="I29" s="40"/>
      <c r="J29" s="31">
        <v>0</v>
      </c>
      <c r="K29" s="29">
        <v>16</v>
      </c>
      <c r="L29" s="30">
        <v>27</v>
      </c>
      <c r="M29" s="34"/>
      <c r="N29" s="33">
        <f>(TIME(K29,L29,M29)-TIME(G29,H29,I29))*86400-3600</f>
        <v>6.366462912410498E-12</v>
      </c>
      <c r="O29" s="44">
        <v>16</v>
      </c>
      <c r="P29" s="44">
        <v>30</v>
      </c>
      <c r="Q29" s="44"/>
      <c r="R29" s="44">
        <v>16</v>
      </c>
      <c r="S29" s="44">
        <v>35</v>
      </c>
      <c r="T29" s="44">
        <v>29</v>
      </c>
      <c r="U29" s="44"/>
      <c r="V29" s="34">
        <f>(TIME(R29,S29,T29)-TIME(O29,P29,Q29))*86400+U29</f>
        <v>329.00000000000665</v>
      </c>
      <c r="W29" s="34">
        <v>16</v>
      </c>
      <c r="X29" s="34">
        <v>48</v>
      </c>
      <c r="Y29" s="34"/>
      <c r="Z29" s="35">
        <f>(TIME(W29,X29,Y29)-TIME(O29,P29,Q29))*86400-1080</f>
        <v>5.6843418860808015E-12</v>
      </c>
      <c r="AA29" s="44">
        <v>16</v>
      </c>
      <c r="AB29" s="44">
        <v>55</v>
      </c>
      <c r="AC29" s="44"/>
      <c r="AD29" s="44">
        <v>17</v>
      </c>
      <c r="AE29" s="44">
        <v>0</v>
      </c>
      <c r="AF29" s="44">
        <v>23</v>
      </c>
      <c r="AG29" s="44"/>
      <c r="AH29" s="34">
        <f>(TIME(AD29,AE29,AF29)-TIME(AA29,AB29,AC29))*86400+AG29</f>
        <v>322.99999999999613</v>
      </c>
      <c r="AI29" s="34">
        <v>17</v>
      </c>
      <c r="AJ29" s="34">
        <v>36</v>
      </c>
      <c r="AK29" s="34"/>
      <c r="AL29" s="33">
        <f>(TIME(AI29,AJ29,AK29)-TIME(AA29,AB29,AC29))*86400-2460</f>
        <v>0</v>
      </c>
      <c r="AM29" s="44">
        <v>17</v>
      </c>
      <c r="AN29" s="44">
        <v>39</v>
      </c>
      <c r="AO29" s="44"/>
      <c r="AP29" s="44">
        <v>17</v>
      </c>
      <c r="AQ29" s="44">
        <v>44</v>
      </c>
      <c r="AR29" s="44">
        <v>11</v>
      </c>
      <c r="AS29" s="44"/>
      <c r="AT29" s="34">
        <f>(TIME(AP29,AQ29,AR29)-TIME(AM29,AN29,AO29))*86400+AS29</f>
        <v>311.00000000000387</v>
      </c>
      <c r="AU29" s="34"/>
      <c r="AV29" s="34"/>
      <c r="AW29" s="34"/>
      <c r="AX29" s="35">
        <v>0</v>
      </c>
      <c r="AY29" s="44"/>
      <c r="AZ29" s="44"/>
      <c r="BA29" s="44"/>
      <c r="BB29" s="44"/>
      <c r="BC29" s="44"/>
      <c r="BD29" s="44"/>
      <c r="BE29" s="44"/>
      <c r="BF29" s="34">
        <v>0</v>
      </c>
      <c r="BG29" s="34"/>
      <c r="BH29" s="34"/>
      <c r="BI29" s="34"/>
      <c r="BJ29" s="33">
        <v>0</v>
      </c>
    </row>
  </sheetData>
  <mergeCells count="32">
    <mergeCell ref="B1:E1"/>
    <mergeCell ref="O3:T3"/>
    <mergeCell ref="AA3:AF3"/>
    <mergeCell ref="AM3:AR3"/>
    <mergeCell ref="AY3:BD3"/>
    <mergeCell ref="F4:F5"/>
    <mergeCell ref="G4:I4"/>
    <mergeCell ref="K4:M4"/>
    <mergeCell ref="O4:Q4"/>
    <mergeCell ref="R4:T4"/>
    <mergeCell ref="U4:U5"/>
    <mergeCell ref="V4:V5"/>
    <mergeCell ref="W4:Y4"/>
    <mergeCell ref="AA4:AC4"/>
    <mergeCell ref="B4:B5"/>
    <mergeCell ref="C4:C5"/>
    <mergeCell ref="D4:D5"/>
    <mergeCell ref="E4:E5"/>
    <mergeCell ref="AD4:AF4"/>
    <mergeCell ref="AG4:AG5"/>
    <mergeCell ref="AH4:AH5"/>
    <mergeCell ref="AI4:AK4"/>
    <mergeCell ref="AM4:AO4"/>
    <mergeCell ref="AP4:AR4"/>
    <mergeCell ref="AS4:AS5"/>
    <mergeCell ref="AT4:AT5"/>
    <mergeCell ref="BF4:BF5"/>
    <mergeCell ref="BG4:BI4"/>
    <mergeCell ref="AU4:AW4"/>
    <mergeCell ref="AY4:BA4"/>
    <mergeCell ref="BB4:BD4"/>
    <mergeCell ref="BE4:BE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28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R14" sqref="BR14"/>
    </sheetView>
  </sheetViews>
  <sheetFormatPr defaultColWidth="9.00390625" defaultRowHeight="12.75"/>
  <cols>
    <col min="1" max="1" width="4.625" style="8" customWidth="1"/>
    <col min="2" max="2" width="9.875" style="6" customWidth="1"/>
    <col min="3" max="3" width="4.625" style="8" bestFit="1" customWidth="1"/>
    <col min="4" max="4" width="3.25390625" style="10" customWidth="1"/>
    <col min="5" max="5" width="19.75390625" style="46" customWidth="1"/>
    <col min="6" max="6" width="10.25390625" style="47" customWidth="1"/>
    <col min="7" max="7" width="3.625" style="48" hidden="1" customWidth="1"/>
    <col min="8" max="8" width="4.125" style="48" hidden="1" customWidth="1"/>
    <col min="9" max="9" width="3.75390625" style="48" hidden="1" customWidth="1"/>
    <col min="10" max="10" width="2.625" style="48" bestFit="1" customWidth="1"/>
    <col min="11" max="11" width="4.00390625" style="49" hidden="1" customWidth="1"/>
    <col min="12" max="12" width="4.125" style="49" hidden="1" customWidth="1"/>
    <col min="13" max="13" width="3.75390625" style="49" hidden="1" customWidth="1"/>
    <col min="14" max="14" width="2.75390625" style="49" bestFit="1" customWidth="1"/>
    <col min="15" max="15" width="3.625" style="50" hidden="1" customWidth="1"/>
    <col min="16" max="16" width="4.125" style="50" hidden="1" customWidth="1"/>
    <col min="17" max="17" width="3.75390625" style="50" hidden="1" customWidth="1"/>
    <col min="18" max="18" width="3.625" style="50" hidden="1" customWidth="1"/>
    <col min="19" max="19" width="4.125" style="50" hidden="1" customWidth="1"/>
    <col min="20" max="20" width="3.75390625" style="50" hidden="1" customWidth="1"/>
    <col min="21" max="21" width="2.625" style="50" hidden="1" customWidth="1"/>
    <col min="22" max="22" width="3.375" style="49" customWidth="1"/>
    <col min="23" max="23" width="4.00390625" style="49" hidden="1" customWidth="1"/>
    <col min="24" max="24" width="4.125" style="49" hidden="1" customWidth="1"/>
    <col min="25" max="25" width="3.75390625" style="49" hidden="1" customWidth="1"/>
    <col min="26" max="26" width="2.75390625" style="49" bestFit="1" customWidth="1"/>
    <col min="27" max="27" width="3.625" style="50" hidden="1" customWidth="1"/>
    <col min="28" max="28" width="4.125" style="50" hidden="1" customWidth="1"/>
    <col min="29" max="29" width="3.75390625" style="50" hidden="1" customWidth="1"/>
    <col min="30" max="30" width="3.625" style="50" hidden="1" customWidth="1"/>
    <col min="31" max="31" width="4.125" style="50" hidden="1" customWidth="1"/>
    <col min="32" max="32" width="3.75390625" style="50" hidden="1" customWidth="1"/>
    <col min="33" max="33" width="2.625" style="50" hidden="1" customWidth="1"/>
    <col min="34" max="34" width="3.625" style="49" customWidth="1"/>
    <col min="35" max="35" width="4.00390625" style="49" hidden="1" customWidth="1"/>
    <col min="36" max="36" width="4.125" style="49" hidden="1" customWidth="1"/>
    <col min="37" max="37" width="3.75390625" style="49" hidden="1" customWidth="1"/>
    <col min="38" max="38" width="2.75390625" style="49" bestFit="1" customWidth="1"/>
    <col min="39" max="39" width="3.625" style="50" hidden="1" customWidth="1"/>
    <col min="40" max="40" width="4.125" style="50" hidden="1" customWidth="1"/>
    <col min="41" max="41" width="3.75390625" style="50" hidden="1" customWidth="1"/>
    <col min="42" max="42" width="3.625" style="50" hidden="1" customWidth="1"/>
    <col min="43" max="43" width="4.125" style="50" hidden="1" customWidth="1"/>
    <col min="44" max="44" width="3.75390625" style="50" hidden="1" customWidth="1"/>
    <col min="45" max="45" width="2.625" style="50" hidden="1" customWidth="1"/>
    <col min="46" max="46" width="3.625" style="49" customWidth="1"/>
    <col min="47" max="47" width="4.00390625" style="49" hidden="1" customWidth="1"/>
    <col min="48" max="48" width="4.125" style="49" hidden="1" customWidth="1"/>
    <col min="49" max="49" width="3.75390625" style="49" hidden="1" customWidth="1"/>
    <col min="50" max="50" width="2.625" style="49" bestFit="1" customWidth="1"/>
    <col min="51" max="51" width="3.75390625" style="8" hidden="1" customWidth="1"/>
    <col min="52" max="52" width="4.125" style="8" hidden="1" customWidth="1"/>
    <col min="53" max="53" width="3.75390625" style="8" hidden="1" customWidth="1"/>
    <col min="54" max="54" width="3.625" style="8" hidden="1" customWidth="1"/>
    <col min="55" max="55" width="4.125" style="8" hidden="1" customWidth="1"/>
    <col min="56" max="56" width="3.75390625" style="8" hidden="1" customWidth="1"/>
    <col min="57" max="57" width="2.625" style="8" hidden="1" customWidth="1"/>
    <col min="58" max="58" width="2.625" style="49" bestFit="1" customWidth="1"/>
    <col min="59" max="59" width="4.00390625" style="49" hidden="1" customWidth="1"/>
    <col min="60" max="60" width="4.125" style="49" hidden="1" customWidth="1"/>
    <col min="61" max="61" width="3.75390625" style="49" hidden="1" customWidth="1"/>
    <col min="62" max="62" width="3.625" style="49" bestFit="1" customWidth="1"/>
    <col min="63" max="63" width="4.00390625" style="49" hidden="1" customWidth="1"/>
    <col min="64" max="64" width="4.125" style="49" hidden="1" customWidth="1"/>
    <col min="65" max="65" width="3.75390625" style="49" hidden="1" customWidth="1"/>
    <col min="66" max="66" width="2.625" style="49" bestFit="1" customWidth="1"/>
    <col min="67" max="67" width="3.625" style="49" hidden="1" customWidth="1"/>
    <col min="68" max="68" width="4.125" style="49" hidden="1" customWidth="1"/>
    <col min="69" max="69" width="3.75390625" style="49" hidden="1" customWidth="1"/>
    <col min="70" max="70" width="2.75390625" style="49" bestFit="1" customWidth="1"/>
    <col min="71" max="71" width="3.625" style="8" hidden="1" customWidth="1"/>
    <col min="72" max="72" width="4.125" style="8" hidden="1" customWidth="1"/>
    <col min="73" max="73" width="3.75390625" style="8" hidden="1" customWidth="1"/>
    <col min="74" max="74" width="3.625" style="8" hidden="1" customWidth="1"/>
    <col min="75" max="75" width="4.125" style="8" hidden="1" customWidth="1"/>
    <col min="76" max="76" width="3.75390625" style="8" hidden="1" customWidth="1"/>
    <col min="77" max="77" width="2.625" style="8" hidden="1" customWidth="1"/>
    <col min="78" max="78" width="3.625" style="49" customWidth="1"/>
    <col min="79" max="79" width="4.00390625" style="49" hidden="1" customWidth="1"/>
    <col min="80" max="80" width="4.125" style="49" hidden="1" customWidth="1"/>
    <col min="81" max="81" width="3.75390625" style="49" hidden="1" customWidth="1"/>
    <col min="82" max="82" width="2.75390625" style="49" customWidth="1"/>
    <col min="83" max="83" width="3.625" style="8" hidden="1" customWidth="1"/>
    <col min="84" max="84" width="4.125" style="8" hidden="1" customWidth="1"/>
    <col min="85" max="85" width="3.75390625" style="8" hidden="1" customWidth="1"/>
    <col min="86" max="86" width="3.625" style="8" hidden="1" customWidth="1"/>
    <col min="87" max="87" width="4.125" style="8" hidden="1" customWidth="1"/>
    <col min="88" max="88" width="3.75390625" style="8" hidden="1" customWidth="1"/>
    <col min="89" max="89" width="2.625" style="8" hidden="1" customWidth="1"/>
    <col min="90" max="90" width="4.00390625" style="49" customWidth="1"/>
    <col min="91" max="91" width="4.00390625" style="49" hidden="1" customWidth="1"/>
    <col min="92" max="92" width="4.125" style="49" hidden="1" customWidth="1"/>
    <col min="93" max="93" width="3.75390625" style="49" hidden="1" customWidth="1"/>
    <col min="94" max="94" width="3.625" style="49" bestFit="1" customWidth="1"/>
    <col min="95" max="95" width="3.625" style="8" hidden="1" customWidth="1"/>
    <col min="96" max="96" width="4.125" style="8" hidden="1" customWidth="1"/>
    <col min="97" max="97" width="3.75390625" style="8" hidden="1" customWidth="1"/>
    <col min="98" max="98" width="3.625" style="8" hidden="1" customWidth="1"/>
    <col min="99" max="99" width="4.125" style="8" hidden="1" customWidth="1"/>
    <col min="100" max="100" width="3.75390625" style="8" hidden="1" customWidth="1"/>
    <col min="101" max="101" width="2.625" style="8" hidden="1" customWidth="1"/>
    <col min="102" max="102" width="3.625" style="49" customWidth="1"/>
    <col min="103" max="103" width="4.00390625" style="49" customWidth="1"/>
    <col min="104" max="104" width="4.125" style="49" customWidth="1"/>
    <col min="105" max="105" width="3.75390625" style="49" customWidth="1"/>
    <col min="106" max="106" width="2.625" style="49" bestFit="1" customWidth="1"/>
    <col min="107" max="107" width="3.625" style="8" hidden="1" customWidth="1"/>
    <col min="108" max="108" width="4.125" style="8" hidden="1" customWidth="1"/>
    <col min="109" max="109" width="3.75390625" style="8" hidden="1" customWidth="1"/>
    <col min="110" max="110" width="3.625" style="8" hidden="1" customWidth="1"/>
    <col min="111" max="111" width="4.125" style="8" hidden="1" customWidth="1"/>
    <col min="112" max="112" width="3.75390625" style="8" hidden="1" customWidth="1"/>
    <col min="113" max="113" width="3.00390625" style="8" hidden="1" customWidth="1"/>
    <col min="114" max="114" width="3.375" style="49" customWidth="1"/>
    <col min="115" max="115" width="4.00390625" style="49" hidden="1" customWidth="1"/>
    <col min="116" max="116" width="4.125" style="49" hidden="1" customWidth="1"/>
    <col min="117" max="117" width="3.75390625" style="49" hidden="1" customWidth="1"/>
    <col min="118" max="118" width="2.625" style="49" bestFit="1" customWidth="1"/>
    <col min="119" max="119" width="4.00390625" style="49" customWidth="1"/>
    <col min="120" max="120" width="4.125" style="49" customWidth="1"/>
    <col min="121" max="121" width="3.75390625" style="49" customWidth="1"/>
    <col min="122" max="122" width="5.00390625" style="49" bestFit="1" customWidth="1"/>
    <col min="123" max="123" width="4.00390625" style="49" customWidth="1"/>
    <col min="124" max="124" width="4.125" style="49" customWidth="1"/>
    <col min="125" max="125" width="3.75390625" style="49" customWidth="1"/>
    <col min="126" max="126" width="4.125" style="49" bestFit="1" customWidth="1"/>
    <col min="127" max="127" width="3.625" style="8" customWidth="1"/>
    <col min="128" max="128" width="4.125" style="8" customWidth="1"/>
    <col min="129" max="129" width="3.75390625" style="8" customWidth="1"/>
    <col min="130" max="130" width="3.625" style="8" customWidth="1"/>
    <col min="131" max="131" width="4.125" style="8" customWidth="1"/>
    <col min="132" max="132" width="3.75390625" style="8" customWidth="1"/>
    <col min="133" max="133" width="3.00390625" style="8" customWidth="1"/>
    <col min="134" max="134" width="2.625" style="49" bestFit="1" customWidth="1"/>
    <col min="135" max="135" width="4.00390625" style="49" customWidth="1"/>
    <col min="136" max="136" width="4.125" style="49" customWidth="1"/>
    <col min="137" max="137" width="3.75390625" style="49" customWidth="1"/>
    <col min="138" max="138" width="5.00390625" style="49" bestFit="1" customWidth="1"/>
    <col min="139" max="139" width="3.625" style="8" customWidth="1"/>
    <col min="140" max="140" width="4.125" style="8" customWidth="1"/>
    <col min="141" max="141" width="3.75390625" style="8" customWidth="1"/>
    <col min="142" max="142" width="3.625" style="8" customWidth="1"/>
    <col min="143" max="143" width="4.125" style="8" customWidth="1"/>
    <col min="144" max="144" width="3.75390625" style="8" customWidth="1"/>
    <col min="145" max="145" width="3.00390625" style="8" customWidth="1"/>
    <col min="146" max="146" width="2.625" style="49" bestFit="1" customWidth="1"/>
    <col min="147" max="147" width="4.00390625" style="49" customWidth="1"/>
    <col min="148" max="148" width="4.125" style="49" customWidth="1"/>
    <col min="149" max="149" width="3.75390625" style="49" customWidth="1"/>
    <col min="150" max="150" width="4.125" style="49" bestFit="1" customWidth="1"/>
    <col min="151" max="151" width="4.00390625" style="49" customWidth="1"/>
    <col min="152" max="152" width="4.125" style="49" customWidth="1"/>
    <col min="153" max="153" width="3.75390625" style="49" customWidth="1"/>
    <col min="154" max="154" width="5.00390625" style="49" bestFit="1" customWidth="1"/>
    <col min="155" max="155" width="4.00390625" style="49" customWidth="1"/>
    <col min="156" max="156" width="4.125" style="49" customWidth="1"/>
    <col min="157" max="157" width="3.75390625" style="49" customWidth="1"/>
    <col min="158" max="158" width="4.125" style="49" bestFit="1" customWidth="1"/>
    <col min="159" max="159" width="3.625" style="8" customWidth="1"/>
    <col min="160" max="160" width="4.125" style="8" customWidth="1"/>
    <col min="161" max="161" width="3.75390625" style="8" customWidth="1"/>
    <col min="162" max="162" width="3.625" style="8" customWidth="1"/>
    <col min="163" max="163" width="4.125" style="8" customWidth="1"/>
    <col min="164" max="164" width="3.75390625" style="8" customWidth="1"/>
    <col min="165" max="165" width="3.00390625" style="8" customWidth="1"/>
    <col min="166" max="166" width="2.625" style="49" bestFit="1" customWidth="1"/>
    <col min="167" max="167" width="4.00390625" style="49" customWidth="1"/>
    <col min="168" max="168" width="4.125" style="49" customWidth="1"/>
    <col min="169" max="169" width="3.75390625" style="49" customWidth="1"/>
    <col min="170" max="170" width="5.00390625" style="49" bestFit="1" customWidth="1"/>
    <col min="171" max="171" width="3.625" style="8" customWidth="1"/>
    <col min="172" max="172" width="4.125" style="8" customWidth="1"/>
    <col min="173" max="173" width="3.75390625" style="8" customWidth="1"/>
    <col min="174" max="174" width="3.625" style="8" customWidth="1"/>
    <col min="175" max="175" width="4.125" style="8" customWidth="1"/>
    <col min="176" max="176" width="3.75390625" style="8" customWidth="1"/>
    <col min="177" max="177" width="3.00390625" style="8" customWidth="1"/>
    <col min="178" max="178" width="2.625" style="49" bestFit="1" customWidth="1"/>
    <col min="179" max="179" width="4.00390625" style="49" customWidth="1"/>
    <col min="180" max="180" width="4.125" style="49" customWidth="1"/>
    <col min="181" max="181" width="3.75390625" style="49" customWidth="1"/>
    <col min="182" max="182" width="5.00390625" style="49" bestFit="1" customWidth="1"/>
    <col min="183" max="16384" width="9.125" style="8" customWidth="1"/>
  </cols>
  <sheetData>
    <row r="1" spans="2:122" ht="39" customHeight="1">
      <c r="B1" s="214" t="s">
        <v>145</v>
      </c>
      <c r="C1" s="214"/>
      <c r="D1" s="214"/>
      <c r="E1" s="2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51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</row>
    <row r="2" spans="3:182" ht="15.75" customHeight="1">
      <c r="C2" s="9"/>
      <c r="E2" s="52"/>
      <c r="F2" s="12"/>
      <c r="G2" s="6"/>
      <c r="H2" s="6"/>
      <c r="I2" s="6"/>
      <c r="J2" s="6"/>
      <c r="K2" s="13"/>
      <c r="L2" s="13"/>
      <c r="M2" s="13"/>
      <c r="N2" s="13"/>
      <c r="O2" s="179" t="s">
        <v>111</v>
      </c>
      <c r="P2" s="179"/>
      <c r="Q2" s="179"/>
      <c r="R2" s="179"/>
      <c r="S2" s="179"/>
      <c r="T2" s="175"/>
      <c r="U2" s="14"/>
      <c r="V2" s="13"/>
      <c r="W2" s="13"/>
      <c r="X2" s="13"/>
      <c r="Y2" s="13"/>
      <c r="Z2" s="13"/>
      <c r="AA2" s="179" t="s">
        <v>112</v>
      </c>
      <c r="AB2" s="179"/>
      <c r="AC2" s="179"/>
      <c r="AD2" s="179"/>
      <c r="AE2" s="179"/>
      <c r="AF2" s="175"/>
      <c r="AG2" s="14"/>
      <c r="AH2" s="13"/>
      <c r="AI2" s="13"/>
      <c r="AJ2" s="13"/>
      <c r="AK2" s="13"/>
      <c r="AL2" s="13"/>
      <c r="AM2" s="179" t="s">
        <v>113</v>
      </c>
      <c r="AN2" s="179"/>
      <c r="AO2" s="179"/>
      <c r="AP2" s="179"/>
      <c r="AQ2" s="179"/>
      <c r="AR2" s="175"/>
      <c r="AS2" s="14"/>
      <c r="AT2" s="13"/>
      <c r="AU2" s="13"/>
      <c r="AV2" s="13"/>
      <c r="AW2" s="13"/>
      <c r="AX2" s="13"/>
      <c r="AY2" s="179" t="s">
        <v>114</v>
      </c>
      <c r="AZ2" s="179"/>
      <c r="BA2" s="179"/>
      <c r="BB2" s="179"/>
      <c r="BC2" s="179"/>
      <c r="BD2" s="175"/>
      <c r="BE2" s="9"/>
      <c r="BF2" s="15"/>
      <c r="BG2" s="13"/>
      <c r="BH2" s="13"/>
      <c r="BI2" s="13"/>
      <c r="BJ2" s="13"/>
      <c r="BK2" s="53"/>
      <c r="BL2" s="53"/>
      <c r="BM2" s="53"/>
      <c r="BN2" s="13"/>
      <c r="BO2" s="13"/>
      <c r="BP2" s="13"/>
      <c r="BQ2" s="13"/>
      <c r="BR2" s="13"/>
      <c r="BS2" s="179" t="s">
        <v>115</v>
      </c>
      <c r="BT2" s="179"/>
      <c r="BU2" s="179"/>
      <c r="BV2" s="179"/>
      <c r="BW2" s="179"/>
      <c r="BX2" s="175"/>
      <c r="BY2" s="9"/>
      <c r="BZ2" s="15"/>
      <c r="CA2" s="13"/>
      <c r="CB2" s="13"/>
      <c r="CC2" s="13"/>
      <c r="CD2" s="13"/>
      <c r="CE2" s="179" t="s">
        <v>116</v>
      </c>
      <c r="CF2" s="179"/>
      <c r="CG2" s="179"/>
      <c r="CH2" s="179"/>
      <c r="CI2" s="179"/>
      <c r="CJ2" s="175"/>
      <c r="CK2" s="9"/>
      <c r="CL2" s="15"/>
      <c r="CM2" s="13"/>
      <c r="CN2" s="13"/>
      <c r="CO2" s="13"/>
      <c r="CP2" s="13"/>
      <c r="CQ2" s="179" t="s">
        <v>117</v>
      </c>
      <c r="CR2" s="179"/>
      <c r="CS2" s="179"/>
      <c r="CT2" s="179"/>
      <c r="CU2" s="179"/>
      <c r="CV2" s="175"/>
      <c r="CW2" s="9"/>
      <c r="CX2" s="15"/>
      <c r="CY2" s="13"/>
      <c r="CZ2" s="13"/>
      <c r="DA2" s="13"/>
      <c r="DB2" s="13"/>
      <c r="DC2" s="179" t="s">
        <v>118</v>
      </c>
      <c r="DD2" s="179"/>
      <c r="DE2" s="179"/>
      <c r="DF2" s="179"/>
      <c r="DG2" s="179"/>
      <c r="DH2" s="175"/>
      <c r="DI2" s="9"/>
      <c r="DJ2" s="15"/>
      <c r="DK2" s="13"/>
      <c r="DL2" s="13"/>
      <c r="DM2" s="13"/>
      <c r="DN2" s="92"/>
      <c r="DO2" s="94"/>
      <c r="DP2" s="94"/>
      <c r="DQ2" s="94"/>
      <c r="DR2" s="13"/>
      <c r="DS2" s="13"/>
      <c r="DT2" s="13"/>
      <c r="DU2" s="13"/>
      <c r="DV2" s="13"/>
      <c r="DW2" s="179" t="s">
        <v>120</v>
      </c>
      <c r="DX2" s="179"/>
      <c r="DY2" s="179"/>
      <c r="DZ2" s="179"/>
      <c r="EA2" s="179"/>
      <c r="EB2" s="175"/>
      <c r="EC2" s="9"/>
      <c r="ED2" s="15"/>
      <c r="EE2" s="13"/>
      <c r="EF2" s="13"/>
      <c r="EG2" s="13"/>
      <c r="EH2" s="13"/>
      <c r="EI2" s="179" t="s">
        <v>121</v>
      </c>
      <c r="EJ2" s="179"/>
      <c r="EK2" s="179"/>
      <c r="EL2" s="179"/>
      <c r="EM2" s="179"/>
      <c r="EN2" s="175"/>
      <c r="EO2" s="9"/>
      <c r="EP2" s="15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79" t="s">
        <v>123</v>
      </c>
      <c r="FD2" s="179"/>
      <c r="FE2" s="179"/>
      <c r="FF2" s="179"/>
      <c r="FG2" s="179"/>
      <c r="FH2" s="175"/>
      <c r="FI2" s="9"/>
      <c r="FJ2" s="15"/>
      <c r="FK2" s="13"/>
      <c r="FL2" s="13"/>
      <c r="FM2" s="13"/>
      <c r="FN2" s="13"/>
      <c r="FO2" s="179" t="s">
        <v>124</v>
      </c>
      <c r="FP2" s="179"/>
      <c r="FQ2" s="179"/>
      <c r="FR2" s="179"/>
      <c r="FS2" s="179"/>
      <c r="FT2" s="175"/>
      <c r="FU2" s="9"/>
      <c r="FV2" s="15"/>
      <c r="FW2" s="13"/>
      <c r="FX2" s="13"/>
      <c r="FY2" s="13"/>
      <c r="FZ2" s="13"/>
    </row>
    <row r="3" spans="2:182" s="21" customFormat="1" ht="32.25" customHeight="1">
      <c r="B3" s="198" t="s">
        <v>13</v>
      </c>
      <c r="C3" s="200" t="s">
        <v>6</v>
      </c>
      <c r="D3" s="202" t="s">
        <v>52</v>
      </c>
      <c r="E3" s="176" t="s">
        <v>5</v>
      </c>
      <c r="F3" s="176" t="s">
        <v>57</v>
      </c>
      <c r="G3" s="211" t="s">
        <v>125</v>
      </c>
      <c r="H3" s="212"/>
      <c r="I3" s="212"/>
      <c r="J3" s="54" t="s">
        <v>34</v>
      </c>
      <c r="K3" s="190" t="s">
        <v>126</v>
      </c>
      <c r="L3" s="191"/>
      <c r="M3" s="192"/>
      <c r="N3" s="18" t="s">
        <v>35</v>
      </c>
      <c r="O3" s="193" t="s">
        <v>14</v>
      </c>
      <c r="P3" s="191"/>
      <c r="Q3" s="192"/>
      <c r="R3" s="193" t="s">
        <v>15</v>
      </c>
      <c r="S3" s="191"/>
      <c r="T3" s="192"/>
      <c r="U3" s="194" t="s">
        <v>30</v>
      </c>
      <c r="V3" s="196" t="s">
        <v>3</v>
      </c>
      <c r="W3" s="190" t="s">
        <v>127</v>
      </c>
      <c r="X3" s="191"/>
      <c r="Y3" s="192"/>
      <c r="Z3" s="18" t="s">
        <v>36</v>
      </c>
      <c r="AA3" s="193" t="s">
        <v>16</v>
      </c>
      <c r="AB3" s="191"/>
      <c r="AC3" s="192"/>
      <c r="AD3" s="193" t="s">
        <v>17</v>
      </c>
      <c r="AE3" s="191"/>
      <c r="AF3" s="192"/>
      <c r="AG3" s="194" t="s">
        <v>30</v>
      </c>
      <c r="AH3" s="196" t="s">
        <v>4</v>
      </c>
      <c r="AI3" s="190" t="s">
        <v>128</v>
      </c>
      <c r="AJ3" s="191"/>
      <c r="AK3" s="192"/>
      <c r="AL3" s="18" t="s">
        <v>38</v>
      </c>
      <c r="AM3" s="193" t="s">
        <v>18</v>
      </c>
      <c r="AN3" s="191"/>
      <c r="AO3" s="192"/>
      <c r="AP3" s="193" t="s">
        <v>20</v>
      </c>
      <c r="AQ3" s="191"/>
      <c r="AR3" s="192"/>
      <c r="AS3" s="194" t="s">
        <v>30</v>
      </c>
      <c r="AT3" s="196" t="s">
        <v>7</v>
      </c>
      <c r="AU3" s="190" t="s">
        <v>129</v>
      </c>
      <c r="AV3" s="191"/>
      <c r="AW3" s="192"/>
      <c r="AX3" s="18" t="s">
        <v>39</v>
      </c>
      <c r="AY3" s="193" t="s">
        <v>21</v>
      </c>
      <c r="AZ3" s="191"/>
      <c r="BA3" s="192"/>
      <c r="BB3" s="193" t="s">
        <v>19</v>
      </c>
      <c r="BC3" s="191"/>
      <c r="BD3" s="192"/>
      <c r="BE3" s="194" t="s">
        <v>30</v>
      </c>
      <c r="BF3" s="188" t="s">
        <v>8</v>
      </c>
      <c r="BG3" s="190" t="s">
        <v>130</v>
      </c>
      <c r="BH3" s="191"/>
      <c r="BI3" s="192"/>
      <c r="BJ3" s="55" t="s">
        <v>40</v>
      </c>
      <c r="BK3" s="208" t="s">
        <v>131</v>
      </c>
      <c r="BL3" s="209"/>
      <c r="BM3" s="210"/>
      <c r="BN3" s="56" t="s">
        <v>58</v>
      </c>
      <c r="BO3" s="190" t="s">
        <v>132</v>
      </c>
      <c r="BP3" s="191"/>
      <c r="BQ3" s="192"/>
      <c r="BR3" s="18" t="s">
        <v>59</v>
      </c>
      <c r="BS3" s="193" t="s">
        <v>22</v>
      </c>
      <c r="BT3" s="191"/>
      <c r="BU3" s="192"/>
      <c r="BV3" s="193" t="s">
        <v>23</v>
      </c>
      <c r="BW3" s="191"/>
      <c r="BX3" s="192"/>
      <c r="BY3" s="194" t="s">
        <v>30</v>
      </c>
      <c r="BZ3" s="188" t="s">
        <v>9</v>
      </c>
      <c r="CA3" s="190" t="s">
        <v>133</v>
      </c>
      <c r="CB3" s="191"/>
      <c r="CC3" s="192"/>
      <c r="CD3" s="18" t="s">
        <v>41</v>
      </c>
      <c r="CE3" s="193" t="s">
        <v>24</v>
      </c>
      <c r="CF3" s="191"/>
      <c r="CG3" s="192"/>
      <c r="CH3" s="193" t="s">
        <v>25</v>
      </c>
      <c r="CI3" s="191"/>
      <c r="CJ3" s="192"/>
      <c r="CK3" s="194" t="s">
        <v>30</v>
      </c>
      <c r="CL3" s="188" t="s">
        <v>10</v>
      </c>
      <c r="CM3" s="190" t="s">
        <v>134</v>
      </c>
      <c r="CN3" s="191"/>
      <c r="CO3" s="192"/>
      <c r="CP3" s="18" t="s">
        <v>42</v>
      </c>
      <c r="CQ3" s="193" t="s">
        <v>26</v>
      </c>
      <c r="CR3" s="191"/>
      <c r="CS3" s="192"/>
      <c r="CT3" s="193" t="s">
        <v>27</v>
      </c>
      <c r="CU3" s="191"/>
      <c r="CV3" s="192"/>
      <c r="CW3" s="194" t="s">
        <v>30</v>
      </c>
      <c r="CX3" s="188" t="s">
        <v>11</v>
      </c>
      <c r="CY3" s="190" t="s">
        <v>135</v>
      </c>
      <c r="CZ3" s="191"/>
      <c r="DA3" s="192"/>
      <c r="DB3" s="20" t="s">
        <v>43</v>
      </c>
      <c r="DC3" s="193" t="s">
        <v>28</v>
      </c>
      <c r="DD3" s="191"/>
      <c r="DE3" s="192"/>
      <c r="DF3" s="193" t="s">
        <v>29</v>
      </c>
      <c r="DG3" s="191"/>
      <c r="DH3" s="192"/>
      <c r="DI3" s="194" t="s">
        <v>30</v>
      </c>
      <c r="DJ3" s="188" t="s">
        <v>12</v>
      </c>
      <c r="DK3" s="190" t="s">
        <v>136</v>
      </c>
      <c r="DL3" s="191"/>
      <c r="DM3" s="192"/>
      <c r="DN3" s="18" t="s">
        <v>44</v>
      </c>
      <c r="DO3" s="213" t="s">
        <v>141</v>
      </c>
      <c r="DP3" s="209"/>
      <c r="DQ3" s="210"/>
      <c r="DR3" s="57" t="s">
        <v>119</v>
      </c>
      <c r="DS3" s="190" t="s">
        <v>137</v>
      </c>
      <c r="DT3" s="191"/>
      <c r="DU3" s="192"/>
      <c r="DV3" s="18" t="s">
        <v>45</v>
      </c>
      <c r="DW3" s="193" t="s">
        <v>31</v>
      </c>
      <c r="DX3" s="191"/>
      <c r="DY3" s="192"/>
      <c r="DZ3" s="193" t="s">
        <v>32</v>
      </c>
      <c r="EA3" s="191"/>
      <c r="EB3" s="192"/>
      <c r="EC3" s="194" t="s">
        <v>30</v>
      </c>
      <c r="ED3" s="188" t="s">
        <v>33</v>
      </c>
      <c r="EE3" s="190" t="s">
        <v>138</v>
      </c>
      <c r="EF3" s="191"/>
      <c r="EG3" s="192"/>
      <c r="EH3" s="18" t="s">
        <v>46</v>
      </c>
      <c r="EI3" s="193" t="s">
        <v>60</v>
      </c>
      <c r="EJ3" s="191"/>
      <c r="EK3" s="192"/>
      <c r="EL3" s="193" t="s">
        <v>61</v>
      </c>
      <c r="EM3" s="191"/>
      <c r="EN3" s="192"/>
      <c r="EO3" s="194" t="s">
        <v>30</v>
      </c>
      <c r="EP3" s="188" t="s">
        <v>62</v>
      </c>
      <c r="EQ3" s="190" t="s">
        <v>139</v>
      </c>
      <c r="ER3" s="191"/>
      <c r="ES3" s="192"/>
      <c r="ET3" s="18" t="s">
        <v>47</v>
      </c>
      <c r="EU3" s="190" t="s">
        <v>140</v>
      </c>
      <c r="EV3" s="191"/>
      <c r="EW3" s="192"/>
      <c r="EX3" s="18" t="s">
        <v>122</v>
      </c>
      <c r="EY3" s="190" t="s">
        <v>142</v>
      </c>
      <c r="EZ3" s="191"/>
      <c r="FA3" s="192"/>
      <c r="FB3" s="18" t="s">
        <v>48</v>
      </c>
      <c r="FC3" s="193" t="s">
        <v>63</v>
      </c>
      <c r="FD3" s="191"/>
      <c r="FE3" s="192"/>
      <c r="FF3" s="193" t="s">
        <v>64</v>
      </c>
      <c r="FG3" s="191"/>
      <c r="FH3" s="192"/>
      <c r="FI3" s="194" t="s">
        <v>30</v>
      </c>
      <c r="FJ3" s="188" t="s">
        <v>65</v>
      </c>
      <c r="FK3" s="190" t="s">
        <v>143</v>
      </c>
      <c r="FL3" s="191"/>
      <c r="FM3" s="192"/>
      <c r="FN3" s="18" t="s">
        <v>49</v>
      </c>
      <c r="FO3" s="193" t="s">
        <v>66</v>
      </c>
      <c r="FP3" s="191"/>
      <c r="FQ3" s="192"/>
      <c r="FR3" s="193" t="s">
        <v>67</v>
      </c>
      <c r="FS3" s="191"/>
      <c r="FT3" s="192"/>
      <c r="FU3" s="194" t="s">
        <v>30</v>
      </c>
      <c r="FV3" s="188" t="s">
        <v>68</v>
      </c>
      <c r="FW3" s="190" t="s">
        <v>144</v>
      </c>
      <c r="FX3" s="191"/>
      <c r="FY3" s="192"/>
      <c r="FZ3" s="18" t="s">
        <v>50</v>
      </c>
    </row>
    <row r="4" spans="2:182" s="26" customFormat="1" ht="12.75" customHeight="1">
      <c r="B4" s="199"/>
      <c r="C4" s="201"/>
      <c r="D4" s="203"/>
      <c r="E4" s="178"/>
      <c r="F4" s="178"/>
      <c r="G4" s="22" t="s">
        <v>0</v>
      </c>
      <c r="H4" s="22" t="s">
        <v>1</v>
      </c>
      <c r="I4" s="22" t="s">
        <v>2</v>
      </c>
      <c r="J4" s="23"/>
      <c r="K4" s="22" t="s">
        <v>0</v>
      </c>
      <c r="L4" s="22" t="s">
        <v>1</v>
      </c>
      <c r="M4" s="22" t="s">
        <v>2</v>
      </c>
      <c r="N4" s="24"/>
      <c r="O4" s="22" t="s">
        <v>0</v>
      </c>
      <c r="P4" s="22" t="s">
        <v>1</v>
      </c>
      <c r="Q4" s="22" t="s">
        <v>2</v>
      </c>
      <c r="R4" s="22" t="s">
        <v>0</v>
      </c>
      <c r="S4" s="22" t="s">
        <v>1</v>
      </c>
      <c r="T4" s="22" t="s">
        <v>2</v>
      </c>
      <c r="U4" s="195"/>
      <c r="V4" s="197"/>
      <c r="W4" s="24" t="s">
        <v>37</v>
      </c>
      <c r="X4" s="24" t="s">
        <v>1</v>
      </c>
      <c r="Y4" s="24" t="s">
        <v>2</v>
      </c>
      <c r="Z4" s="24"/>
      <c r="AA4" s="22" t="s">
        <v>0</v>
      </c>
      <c r="AB4" s="22" t="s">
        <v>1</v>
      </c>
      <c r="AC4" s="22" t="s">
        <v>2</v>
      </c>
      <c r="AD4" s="22" t="s">
        <v>0</v>
      </c>
      <c r="AE4" s="22" t="s">
        <v>1</v>
      </c>
      <c r="AF4" s="22" t="s">
        <v>2</v>
      </c>
      <c r="AG4" s="195"/>
      <c r="AH4" s="197"/>
      <c r="AI4" s="24" t="s">
        <v>37</v>
      </c>
      <c r="AJ4" s="24" t="s">
        <v>1</v>
      </c>
      <c r="AK4" s="24" t="s">
        <v>2</v>
      </c>
      <c r="AL4" s="24"/>
      <c r="AM4" s="22" t="s">
        <v>0</v>
      </c>
      <c r="AN4" s="22" t="s">
        <v>1</v>
      </c>
      <c r="AO4" s="22" t="s">
        <v>2</v>
      </c>
      <c r="AP4" s="22" t="s">
        <v>0</v>
      </c>
      <c r="AQ4" s="22" t="s">
        <v>1</v>
      </c>
      <c r="AR4" s="22" t="s">
        <v>2</v>
      </c>
      <c r="AS4" s="195"/>
      <c r="AT4" s="197"/>
      <c r="AU4" s="24" t="s">
        <v>37</v>
      </c>
      <c r="AV4" s="24" t="s">
        <v>1</v>
      </c>
      <c r="AW4" s="24" t="s">
        <v>2</v>
      </c>
      <c r="AX4" s="24"/>
      <c r="AY4" s="25" t="s">
        <v>0</v>
      </c>
      <c r="AZ4" s="25" t="s">
        <v>1</v>
      </c>
      <c r="BA4" s="25" t="s">
        <v>2</v>
      </c>
      <c r="BB4" s="25" t="s">
        <v>0</v>
      </c>
      <c r="BC4" s="25" t="s">
        <v>1</v>
      </c>
      <c r="BD4" s="25" t="s">
        <v>2</v>
      </c>
      <c r="BE4" s="195"/>
      <c r="BF4" s="189"/>
      <c r="BG4" s="24" t="s">
        <v>37</v>
      </c>
      <c r="BH4" s="24" t="s">
        <v>1</v>
      </c>
      <c r="BI4" s="24" t="s">
        <v>2</v>
      </c>
      <c r="BJ4" s="19"/>
      <c r="BK4" s="58" t="s">
        <v>37</v>
      </c>
      <c r="BL4" s="59" t="s">
        <v>1</v>
      </c>
      <c r="BM4" s="59" t="s">
        <v>2</v>
      </c>
      <c r="BN4" s="24"/>
      <c r="BO4" s="24" t="s">
        <v>37</v>
      </c>
      <c r="BP4" s="24" t="s">
        <v>1</v>
      </c>
      <c r="BQ4" s="24" t="s">
        <v>2</v>
      </c>
      <c r="BR4" s="24"/>
      <c r="BS4" s="25" t="s">
        <v>0</v>
      </c>
      <c r="BT4" s="25" t="s">
        <v>1</v>
      </c>
      <c r="BU4" s="25" t="s">
        <v>2</v>
      </c>
      <c r="BV4" s="25" t="s">
        <v>0</v>
      </c>
      <c r="BW4" s="25" t="s">
        <v>1</v>
      </c>
      <c r="BX4" s="25" t="s">
        <v>2</v>
      </c>
      <c r="BY4" s="195"/>
      <c r="BZ4" s="189"/>
      <c r="CA4" s="24" t="s">
        <v>37</v>
      </c>
      <c r="CB4" s="24" t="s">
        <v>1</v>
      </c>
      <c r="CC4" s="24" t="s">
        <v>2</v>
      </c>
      <c r="CD4" s="24"/>
      <c r="CE4" s="25" t="s">
        <v>0</v>
      </c>
      <c r="CF4" s="25" t="s">
        <v>1</v>
      </c>
      <c r="CG4" s="25" t="s">
        <v>2</v>
      </c>
      <c r="CH4" s="25" t="s">
        <v>0</v>
      </c>
      <c r="CI4" s="25" t="s">
        <v>1</v>
      </c>
      <c r="CJ4" s="25" t="s">
        <v>2</v>
      </c>
      <c r="CK4" s="195"/>
      <c r="CL4" s="189"/>
      <c r="CM4" s="24" t="s">
        <v>37</v>
      </c>
      <c r="CN4" s="24" t="s">
        <v>1</v>
      </c>
      <c r="CO4" s="24" t="s">
        <v>2</v>
      </c>
      <c r="CP4" s="24"/>
      <c r="CQ4" s="25" t="s">
        <v>0</v>
      </c>
      <c r="CR4" s="25" t="s">
        <v>1</v>
      </c>
      <c r="CS4" s="25" t="s">
        <v>2</v>
      </c>
      <c r="CT4" s="25" t="s">
        <v>0</v>
      </c>
      <c r="CU4" s="25" t="s">
        <v>1</v>
      </c>
      <c r="CV4" s="25" t="s">
        <v>2</v>
      </c>
      <c r="CW4" s="195"/>
      <c r="CX4" s="189"/>
      <c r="CY4" s="24" t="s">
        <v>37</v>
      </c>
      <c r="CZ4" s="24" t="s">
        <v>1</v>
      </c>
      <c r="DA4" s="19" t="s">
        <v>2</v>
      </c>
      <c r="DB4" s="24"/>
      <c r="DC4" s="25" t="s">
        <v>0</v>
      </c>
      <c r="DD4" s="25" t="s">
        <v>1</v>
      </c>
      <c r="DE4" s="25" t="s">
        <v>2</v>
      </c>
      <c r="DF4" s="25" t="s">
        <v>0</v>
      </c>
      <c r="DG4" s="25" t="s">
        <v>1</v>
      </c>
      <c r="DH4" s="25" t="s">
        <v>2</v>
      </c>
      <c r="DI4" s="195"/>
      <c r="DJ4" s="189"/>
      <c r="DK4" s="17" t="s">
        <v>37</v>
      </c>
      <c r="DL4" s="24" t="s">
        <v>1</v>
      </c>
      <c r="DM4" s="24" t="s">
        <v>2</v>
      </c>
      <c r="DN4" s="24"/>
      <c r="DO4" s="83" t="s">
        <v>37</v>
      </c>
      <c r="DP4" s="95" t="s">
        <v>1</v>
      </c>
      <c r="DQ4" s="95" t="s">
        <v>2</v>
      </c>
      <c r="DR4" s="24"/>
      <c r="DS4" s="24" t="s">
        <v>37</v>
      </c>
      <c r="DT4" s="24" t="s">
        <v>1</v>
      </c>
      <c r="DU4" s="24" t="s">
        <v>2</v>
      </c>
      <c r="DV4" s="24"/>
      <c r="DW4" s="25" t="s">
        <v>0</v>
      </c>
      <c r="DX4" s="25" t="s">
        <v>1</v>
      </c>
      <c r="DY4" s="25" t="s">
        <v>2</v>
      </c>
      <c r="DZ4" s="25" t="s">
        <v>0</v>
      </c>
      <c r="EA4" s="25" t="s">
        <v>1</v>
      </c>
      <c r="EB4" s="25" t="s">
        <v>2</v>
      </c>
      <c r="EC4" s="195"/>
      <c r="ED4" s="189"/>
      <c r="EE4" s="24" t="s">
        <v>37</v>
      </c>
      <c r="EF4" s="24" t="s">
        <v>1</v>
      </c>
      <c r="EG4" s="24" t="s">
        <v>2</v>
      </c>
      <c r="EH4" s="24"/>
      <c r="EI4" s="25" t="s">
        <v>0</v>
      </c>
      <c r="EJ4" s="25" t="s">
        <v>1</v>
      </c>
      <c r="EK4" s="25" t="s">
        <v>2</v>
      </c>
      <c r="EL4" s="25" t="s">
        <v>0</v>
      </c>
      <c r="EM4" s="25" t="s">
        <v>1</v>
      </c>
      <c r="EN4" s="25" t="s">
        <v>2</v>
      </c>
      <c r="EO4" s="195"/>
      <c r="EP4" s="189"/>
      <c r="EQ4" s="24" t="s">
        <v>37</v>
      </c>
      <c r="ER4" s="24" t="s">
        <v>1</v>
      </c>
      <c r="ES4" s="24" t="s">
        <v>2</v>
      </c>
      <c r="ET4" s="24"/>
      <c r="EU4" s="24" t="s">
        <v>37</v>
      </c>
      <c r="EV4" s="24" t="s">
        <v>1</v>
      </c>
      <c r="EW4" s="24" t="s">
        <v>2</v>
      </c>
      <c r="EX4" s="24"/>
      <c r="EY4" s="24" t="s">
        <v>37</v>
      </c>
      <c r="EZ4" s="24" t="s">
        <v>1</v>
      </c>
      <c r="FA4" s="24" t="s">
        <v>2</v>
      </c>
      <c r="FB4" s="24"/>
      <c r="FC4" s="25" t="s">
        <v>0</v>
      </c>
      <c r="FD4" s="25" t="s">
        <v>1</v>
      </c>
      <c r="FE4" s="25" t="s">
        <v>2</v>
      </c>
      <c r="FF4" s="25" t="s">
        <v>0</v>
      </c>
      <c r="FG4" s="25" t="s">
        <v>1</v>
      </c>
      <c r="FH4" s="25" t="s">
        <v>2</v>
      </c>
      <c r="FI4" s="195"/>
      <c r="FJ4" s="189"/>
      <c r="FK4" s="24" t="s">
        <v>37</v>
      </c>
      <c r="FL4" s="24" t="s">
        <v>1</v>
      </c>
      <c r="FM4" s="24" t="s">
        <v>2</v>
      </c>
      <c r="FN4" s="24"/>
      <c r="FO4" s="25" t="s">
        <v>0</v>
      </c>
      <c r="FP4" s="25" t="s">
        <v>1</v>
      </c>
      <c r="FQ4" s="25" t="s">
        <v>2</v>
      </c>
      <c r="FR4" s="25" t="s">
        <v>0</v>
      </c>
      <c r="FS4" s="25" t="s">
        <v>1</v>
      </c>
      <c r="FT4" s="25" t="s">
        <v>2</v>
      </c>
      <c r="FU4" s="195"/>
      <c r="FV4" s="189"/>
      <c r="FW4" s="24" t="s">
        <v>37</v>
      </c>
      <c r="FX4" s="24" t="s">
        <v>1</v>
      </c>
      <c r="FY4" s="24" t="s">
        <v>2</v>
      </c>
      <c r="FZ4" s="24"/>
    </row>
    <row r="5" spans="2:182" s="42" customFormat="1" ht="22.5" customHeight="1">
      <c r="B5" s="27">
        <f aca="true" t="shared" si="0" ref="B5:B18">J5+N5+V5+Z5+AH5+AL5+AT5+AX5+BF5+BJ5+BN5+BR5+BZ5+CD5+CL5+CX5+DB5+DJ5+DN5</f>
        <v>2236.9999999999886</v>
      </c>
      <c r="C5" s="37" t="s">
        <v>77</v>
      </c>
      <c r="D5" s="38">
        <v>3</v>
      </c>
      <c r="E5" s="28" t="s">
        <v>86</v>
      </c>
      <c r="F5" s="28" t="s">
        <v>81</v>
      </c>
      <c r="G5" s="29">
        <v>16</v>
      </c>
      <c r="H5" s="30">
        <v>0</v>
      </c>
      <c r="I5" s="40"/>
      <c r="J5" s="31">
        <v>0</v>
      </c>
      <c r="K5" s="34">
        <v>17</v>
      </c>
      <c r="L5" s="34">
        <v>0</v>
      </c>
      <c r="M5" s="34"/>
      <c r="N5" s="33">
        <f aca="true" t="shared" si="1" ref="N5:N17">(TIME(K5,L5,M5)-TIME(G5,H5,I5))*86400-3600</f>
        <v>6.366462912410498E-12</v>
      </c>
      <c r="O5" s="44">
        <v>17</v>
      </c>
      <c r="P5" s="44">
        <v>3</v>
      </c>
      <c r="Q5" s="44"/>
      <c r="R5" s="44">
        <v>17</v>
      </c>
      <c r="S5" s="44">
        <v>7</v>
      </c>
      <c r="T5" s="44">
        <v>16</v>
      </c>
      <c r="U5" s="44"/>
      <c r="V5" s="34">
        <f aca="true" t="shared" si="2" ref="V5:V17">(TIME(R5,S5,T5)-TIME(O5,P5,Q5))*86400+U5</f>
        <v>255.99999999999847</v>
      </c>
      <c r="W5" s="34">
        <v>17</v>
      </c>
      <c r="X5" s="34">
        <v>21</v>
      </c>
      <c r="Y5" s="34"/>
      <c r="Z5" s="35">
        <f aca="true" t="shared" si="3" ref="Z5:Z17">(TIME(W5,X5,Y5)-TIME(O5,P5,Q5))*86400-1080</f>
        <v>5.6843418860808015E-12</v>
      </c>
      <c r="AA5" s="44">
        <v>17</v>
      </c>
      <c r="AB5" s="44">
        <v>32</v>
      </c>
      <c r="AC5" s="44"/>
      <c r="AD5" s="44">
        <v>17</v>
      </c>
      <c r="AE5" s="44">
        <v>36</v>
      </c>
      <c r="AF5" s="44">
        <v>2</v>
      </c>
      <c r="AG5" s="44"/>
      <c r="AH5" s="34">
        <f aca="true" t="shared" si="4" ref="AH5:AH17">(TIME(AD5,AE5,AF5)-TIME(AA5,AB5,AC5))*86400+AG5</f>
        <v>241.99999999999307</v>
      </c>
      <c r="AI5" s="34">
        <v>18</v>
      </c>
      <c r="AJ5" s="34">
        <v>13</v>
      </c>
      <c r="AK5" s="34"/>
      <c r="AL5" s="33">
        <f aca="true" t="shared" si="5" ref="AL5:AL17">(TIME(AI5,AJ5,AK5)-TIME(AA5,AB5,AC5))*86400-2460</f>
        <v>-8.640199666842818E-12</v>
      </c>
      <c r="AM5" s="44">
        <v>18</v>
      </c>
      <c r="AN5" s="44">
        <v>16</v>
      </c>
      <c r="AO5" s="44"/>
      <c r="AP5" s="44">
        <v>18</v>
      </c>
      <c r="AQ5" s="44">
        <v>20</v>
      </c>
      <c r="AR5" s="44">
        <v>8</v>
      </c>
      <c r="AS5" s="44"/>
      <c r="AT5" s="34">
        <f aca="true" t="shared" si="6" ref="AT5:AT17">(TIME(AP5,AQ5,AR5)-TIME(AM5,AN5,AO5))*86400+AS5</f>
        <v>248.00000000000358</v>
      </c>
      <c r="AU5" s="34"/>
      <c r="AV5" s="34"/>
      <c r="AW5" s="34"/>
      <c r="AX5" s="35">
        <v>0</v>
      </c>
      <c r="AY5" s="44"/>
      <c r="AZ5" s="44"/>
      <c r="BA5" s="44"/>
      <c r="BB5" s="44"/>
      <c r="BC5" s="44"/>
      <c r="BD5" s="44"/>
      <c r="BE5" s="44"/>
      <c r="BF5" s="34">
        <v>0</v>
      </c>
      <c r="BG5" s="34"/>
      <c r="BH5" s="34"/>
      <c r="BI5" s="34"/>
      <c r="BJ5" s="33">
        <v>0</v>
      </c>
      <c r="BK5" s="63">
        <v>8</v>
      </c>
      <c r="BL5" s="34">
        <v>53</v>
      </c>
      <c r="BM5" s="34"/>
      <c r="BN5" s="35">
        <v>0</v>
      </c>
      <c r="BO5" s="34">
        <v>9</v>
      </c>
      <c r="BP5" s="34">
        <v>33</v>
      </c>
      <c r="BQ5" s="34"/>
      <c r="BR5" s="35">
        <f aca="true" t="shared" si="7" ref="BR5:BR24">(TIME(BO5,BP5,BQ5)-TIME(BK5,BL5,BM5))*86400-2400</f>
        <v>5.9117155615240335E-12</v>
      </c>
      <c r="BS5" s="44">
        <v>9</v>
      </c>
      <c r="BT5" s="44">
        <v>46</v>
      </c>
      <c r="BU5" s="44"/>
      <c r="BV5" s="44">
        <v>9</v>
      </c>
      <c r="BW5" s="44">
        <v>49</v>
      </c>
      <c r="BX5" s="44">
        <v>55</v>
      </c>
      <c r="BY5" s="44"/>
      <c r="BZ5" s="34">
        <f aca="true" t="shared" si="8" ref="BZ5:BZ24">(TIME(BV5,BW5,BX5)-TIME(BS5,BT5,BU5))*86400+BY5</f>
        <v>234.99999999999517</v>
      </c>
      <c r="CA5" s="34">
        <v>10</v>
      </c>
      <c r="CB5" s="34">
        <v>6</v>
      </c>
      <c r="CC5" s="34"/>
      <c r="CD5" s="33">
        <f aca="true" t="shared" si="9" ref="CD5:CD12">(TIME(CA5,CB5,CC5)-TIME(BS5,BT5,BU5))*86400-1200</f>
        <v>-4.320099833421409E-12</v>
      </c>
      <c r="CE5" s="32">
        <v>10</v>
      </c>
      <c r="CF5" s="32">
        <v>16</v>
      </c>
      <c r="CG5" s="32"/>
      <c r="CH5" s="32">
        <v>10</v>
      </c>
      <c r="CI5" s="32">
        <v>24</v>
      </c>
      <c r="CJ5" s="32">
        <v>33</v>
      </c>
      <c r="CK5" s="32"/>
      <c r="CL5" s="34">
        <f aca="true" t="shared" si="10" ref="CL5:CL20">(TIME(CH5,CI5,CJ5)-TIME(CE5,CF5,CG5))*86400+CK5</f>
        <v>512.9999999999986</v>
      </c>
      <c r="CM5" s="34">
        <v>10</v>
      </c>
      <c r="CN5" s="34">
        <v>54</v>
      </c>
      <c r="CO5" s="34"/>
      <c r="CP5" s="33">
        <f>(TIME(CM5,CN5,CO5)-TIME(CE5,CF5,CG5))*86400-2280</f>
        <v>0</v>
      </c>
      <c r="CQ5" s="32">
        <v>10</v>
      </c>
      <c r="CR5" s="32">
        <v>57</v>
      </c>
      <c r="CS5" s="32"/>
      <c r="CT5" s="32">
        <v>11</v>
      </c>
      <c r="CU5" s="32">
        <v>0</v>
      </c>
      <c r="CV5" s="32">
        <v>51</v>
      </c>
      <c r="CW5" s="32"/>
      <c r="CX5" s="34">
        <f aca="true" t="shared" si="11" ref="CX5:CX18">(TIME(CT5,CU5,CV5)-TIME(CQ5,CR5,CS5))*86400+CW5</f>
        <v>230.99999999999773</v>
      </c>
      <c r="CY5" s="34">
        <v>11</v>
      </c>
      <c r="CZ5" s="34">
        <v>17</v>
      </c>
      <c r="DA5" s="61"/>
      <c r="DB5" s="33">
        <f>(TIME(CY5,CZ5,DA5)-TIME(CQ5,CR5,CS5))*86400-1200</f>
        <v>0</v>
      </c>
      <c r="DC5" s="32">
        <v>12</v>
      </c>
      <c r="DD5" s="32">
        <v>1</v>
      </c>
      <c r="DE5" s="32"/>
      <c r="DF5" s="32">
        <v>12</v>
      </c>
      <c r="DG5" s="32">
        <v>9</v>
      </c>
      <c r="DH5" s="32">
        <v>32</v>
      </c>
      <c r="DI5" s="32"/>
      <c r="DJ5" s="34">
        <f>(TIME(DF5,DG5,DH5)-TIME(DC5,DD5,DE5))*86400+DI5</f>
        <v>511.99999999999693</v>
      </c>
      <c r="DK5" s="62"/>
      <c r="DL5" s="34"/>
      <c r="DM5" s="34"/>
      <c r="DN5" s="33">
        <v>0</v>
      </c>
      <c r="DO5" s="96"/>
      <c r="DP5" s="97"/>
      <c r="DQ5" s="97"/>
      <c r="DR5" s="33">
        <f aca="true" t="shared" si="12" ref="DR5:DR25">(TIME(DO5,DP5,DQ5)-TIME(DK5,DL5,DM5))*86400-5400</f>
        <v>-5400</v>
      </c>
      <c r="DS5" s="34"/>
      <c r="DT5" s="34"/>
      <c r="DU5" s="34"/>
      <c r="DV5" s="33">
        <f aca="true" t="shared" si="13" ref="DV5:DV25">(TIME(DS5,DT5,DU5)-TIME(DO5,DP5,DQ5))*86400-180</f>
        <v>-180</v>
      </c>
      <c r="DW5" s="32"/>
      <c r="DX5" s="32"/>
      <c r="DY5" s="32"/>
      <c r="DZ5" s="32"/>
      <c r="EA5" s="32"/>
      <c r="EB5" s="32"/>
      <c r="EC5" s="32"/>
      <c r="ED5" s="34">
        <v>0</v>
      </c>
      <c r="EE5" s="34"/>
      <c r="EF5" s="34"/>
      <c r="EG5" s="34"/>
      <c r="EH5" s="33">
        <f aca="true" t="shared" si="14" ref="EH5:EH25">(TIME(EE5,EF5,EG5)-TIME(DW5,DX5,DY5))*86400-1080</f>
        <v>-1080</v>
      </c>
      <c r="EI5" s="32"/>
      <c r="EJ5" s="32"/>
      <c r="EK5" s="32"/>
      <c r="EL5" s="32"/>
      <c r="EM5" s="32"/>
      <c r="EN5" s="32"/>
      <c r="EO5" s="32"/>
      <c r="EP5" s="34">
        <v>0</v>
      </c>
      <c r="EQ5" s="34"/>
      <c r="ER5" s="34"/>
      <c r="ES5" s="34"/>
      <c r="ET5" s="33">
        <f aca="true" t="shared" si="15" ref="ET5:ET25">(TIME(EQ5,ER5,ES5)-TIME(EI5,EJ5,EK5))*86400-900</f>
        <v>-900</v>
      </c>
      <c r="EU5" s="34"/>
      <c r="EV5" s="34"/>
      <c r="EW5" s="34"/>
      <c r="EX5" s="33">
        <f aca="true" t="shared" si="16" ref="EX5:EX25">(TIME(EU5,EV5,EW5)-TIME(EQ5,ER5,ES5))*86400-1080</f>
        <v>-1080</v>
      </c>
      <c r="EY5" s="34"/>
      <c r="EZ5" s="34"/>
      <c r="FA5" s="34"/>
      <c r="FB5" s="33">
        <f aca="true" t="shared" si="17" ref="FB5:FB25">(TIME(EY5,EZ5,FA5)-TIME(EU5,EV5,EW5))*86400-180</f>
        <v>-180</v>
      </c>
      <c r="FC5" s="32"/>
      <c r="FD5" s="32"/>
      <c r="FE5" s="32"/>
      <c r="FF5" s="32"/>
      <c r="FG5" s="32"/>
      <c r="FH5" s="32"/>
      <c r="FI5" s="32"/>
      <c r="FJ5" s="34">
        <v>0</v>
      </c>
      <c r="FK5" s="34"/>
      <c r="FL5" s="34"/>
      <c r="FM5" s="34"/>
      <c r="FN5" s="33">
        <f aca="true" t="shared" si="18" ref="FN5:FN25">(TIME(FK5,FL5,FM5)-TIME(FC5,FD5,FE5))*86400-1080</f>
        <v>-1080</v>
      </c>
      <c r="FO5" s="32"/>
      <c r="FP5" s="32"/>
      <c r="FQ5" s="32"/>
      <c r="FR5" s="32"/>
      <c r="FS5" s="32"/>
      <c r="FT5" s="32"/>
      <c r="FU5" s="32"/>
      <c r="FV5" s="34">
        <v>0</v>
      </c>
      <c r="FW5" s="34"/>
      <c r="FX5" s="34"/>
      <c r="FY5" s="34"/>
      <c r="FZ5" s="33">
        <f aca="true" t="shared" si="19" ref="FZ5:FZ25">(TIME(FW5,FX5,FY5)-TIME(FO5,FP5,FQ5))*86400-3300</f>
        <v>-3300</v>
      </c>
    </row>
    <row r="6" spans="2:182" s="42" customFormat="1" ht="22.5" customHeight="1">
      <c r="B6" s="27">
        <f t="shared" si="0"/>
        <v>2244.000000000026</v>
      </c>
      <c r="C6" s="37" t="s">
        <v>87</v>
      </c>
      <c r="D6" s="38">
        <v>7</v>
      </c>
      <c r="E6" s="28" t="s">
        <v>97</v>
      </c>
      <c r="F6" s="43" t="s">
        <v>98</v>
      </c>
      <c r="G6" s="29">
        <v>15</v>
      </c>
      <c r="H6" s="30">
        <v>50</v>
      </c>
      <c r="I6" s="40"/>
      <c r="J6" s="40">
        <v>0</v>
      </c>
      <c r="K6" s="34">
        <v>16</v>
      </c>
      <c r="L6" s="34">
        <v>50</v>
      </c>
      <c r="M6" s="34"/>
      <c r="N6" s="41">
        <f t="shared" si="1"/>
        <v>0</v>
      </c>
      <c r="O6" s="32">
        <v>16</v>
      </c>
      <c r="P6" s="32">
        <v>53</v>
      </c>
      <c r="Q6" s="32"/>
      <c r="R6" s="32">
        <v>16</v>
      </c>
      <c r="S6" s="32">
        <v>57</v>
      </c>
      <c r="T6" s="32">
        <v>6</v>
      </c>
      <c r="U6" s="32"/>
      <c r="V6" s="34">
        <f t="shared" si="2"/>
        <v>246.00000000000966</v>
      </c>
      <c r="W6" s="34">
        <v>17</v>
      </c>
      <c r="X6" s="34">
        <v>11</v>
      </c>
      <c r="Y6" s="34"/>
      <c r="Z6" s="35">
        <f t="shared" si="3"/>
        <v>5.6843418860808015E-12</v>
      </c>
      <c r="AA6" s="32">
        <v>17</v>
      </c>
      <c r="AB6" s="32">
        <v>21</v>
      </c>
      <c r="AC6" s="32"/>
      <c r="AD6" s="32">
        <v>17</v>
      </c>
      <c r="AE6" s="32">
        <v>24</v>
      </c>
      <c r="AF6" s="32">
        <v>57</v>
      </c>
      <c r="AG6" s="32"/>
      <c r="AH6" s="34">
        <f t="shared" si="4"/>
        <v>236.9999999999891</v>
      </c>
      <c r="AI6" s="34">
        <v>18</v>
      </c>
      <c r="AJ6" s="34">
        <v>2</v>
      </c>
      <c r="AK6" s="34"/>
      <c r="AL6" s="33">
        <f t="shared" si="5"/>
        <v>0</v>
      </c>
      <c r="AM6" s="32">
        <v>18</v>
      </c>
      <c r="AN6" s="32">
        <v>5</v>
      </c>
      <c r="AO6" s="32"/>
      <c r="AP6" s="32">
        <v>18</v>
      </c>
      <c r="AQ6" s="32">
        <v>9</v>
      </c>
      <c r="AR6" s="32">
        <v>7</v>
      </c>
      <c r="AS6" s="32"/>
      <c r="AT6" s="34">
        <f t="shared" si="6"/>
        <v>247.00000000000665</v>
      </c>
      <c r="AU6" s="34"/>
      <c r="AV6" s="34"/>
      <c r="AW6" s="34"/>
      <c r="AX6" s="35">
        <v>0</v>
      </c>
      <c r="AY6" s="32"/>
      <c r="AZ6" s="32"/>
      <c r="BA6" s="32"/>
      <c r="BB6" s="32"/>
      <c r="BC6" s="32"/>
      <c r="BD6" s="32"/>
      <c r="BE6" s="32"/>
      <c r="BF6" s="34">
        <v>0</v>
      </c>
      <c r="BG6" s="34"/>
      <c r="BH6" s="34"/>
      <c r="BI6" s="34"/>
      <c r="BJ6" s="33">
        <v>0</v>
      </c>
      <c r="BK6" s="63">
        <v>8</v>
      </c>
      <c r="BL6" s="34">
        <v>49</v>
      </c>
      <c r="BM6" s="34"/>
      <c r="BN6" s="35">
        <v>0</v>
      </c>
      <c r="BO6" s="34">
        <v>9</v>
      </c>
      <c r="BP6" s="34">
        <v>29</v>
      </c>
      <c r="BQ6" s="34"/>
      <c r="BR6" s="35">
        <f t="shared" si="7"/>
        <v>0</v>
      </c>
      <c r="BS6" s="44">
        <v>9</v>
      </c>
      <c r="BT6" s="44">
        <v>42</v>
      </c>
      <c r="BU6" s="44"/>
      <c r="BV6" s="44">
        <v>9</v>
      </c>
      <c r="BW6" s="44">
        <v>45</v>
      </c>
      <c r="BX6" s="44">
        <v>50</v>
      </c>
      <c r="BY6" s="44"/>
      <c r="BZ6" s="34">
        <f t="shared" si="8"/>
        <v>230.00000000000557</v>
      </c>
      <c r="CA6" s="34">
        <v>10</v>
      </c>
      <c r="CB6" s="34">
        <v>2</v>
      </c>
      <c r="CC6" s="34"/>
      <c r="CD6" s="33">
        <f t="shared" si="9"/>
        <v>5.229594535194337E-12</v>
      </c>
      <c r="CE6" s="32">
        <v>10</v>
      </c>
      <c r="CF6" s="32">
        <v>14</v>
      </c>
      <c r="CG6" s="32"/>
      <c r="CH6" s="32">
        <v>10</v>
      </c>
      <c r="CI6" s="32">
        <v>23</v>
      </c>
      <c r="CJ6" s="32">
        <v>1</v>
      </c>
      <c r="CK6" s="32"/>
      <c r="CL6" s="34">
        <f t="shared" si="10"/>
        <v>541.0000000000047</v>
      </c>
      <c r="CM6" s="34">
        <v>10</v>
      </c>
      <c r="CN6" s="34">
        <v>52</v>
      </c>
      <c r="CO6" s="34"/>
      <c r="CP6" s="33">
        <f>(TIME(CM6,CN6,CO6)-TIME(CE6,CF6,CG6))*86400-2280</f>
        <v>0</v>
      </c>
      <c r="CQ6" s="32">
        <v>10</v>
      </c>
      <c r="CR6" s="32">
        <v>55</v>
      </c>
      <c r="CS6" s="32"/>
      <c r="CT6" s="32">
        <v>10</v>
      </c>
      <c r="CU6" s="32">
        <v>58</v>
      </c>
      <c r="CV6" s="32">
        <v>50</v>
      </c>
      <c r="CW6" s="32"/>
      <c r="CX6" s="34">
        <f t="shared" si="11"/>
        <v>230.0000000000008</v>
      </c>
      <c r="CY6" s="34">
        <v>11</v>
      </c>
      <c r="CZ6" s="34">
        <v>15</v>
      </c>
      <c r="DA6" s="61"/>
      <c r="DB6" s="33">
        <f>(TIME(CY6,CZ6,DA6)-TIME(CQ6,CR6,CS6))*86400-1200</f>
        <v>0</v>
      </c>
      <c r="DC6" s="32">
        <v>11</v>
      </c>
      <c r="DD6" s="32">
        <v>59</v>
      </c>
      <c r="DE6" s="32"/>
      <c r="DF6" s="32">
        <v>12</v>
      </c>
      <c r="DG6" s="32">
        <v>7</v>
      </c>
      <c r="DH6" s="32">
        <v>33</v>
      </c>
      <c r="DI6" s="32"/>
      <c r="DJ6" s="34">
        <f>(TIME(DF6,DG6,DH6)-TIME(DC6,DD6,DE6))*86400+DI6</f>
        <v>512.9999999999986</v>
      </c>
      <c r="DK6" s="62"/>
      <c r="DL6" s="34"/>
      <c r="DM6" s="34"/>
      <c r="DN6" s="33">
        <v>0</v>
      </c>
      <c r="DO6" s="96"/>
      <c r="DP6" s="97"/>
      <c r="DQ6" s="97"/>
      <c r="DR6" s="33">
        <f t="shared" si="12"/>
        <v>-5400</v>
      </c>
      <c r="DS6" s="34"/>
      <c r="DT6" s="34"/>
      <c r="DU6" s="34"/>
      <c r="DV6" s="33">
        <f t="shared" si="13"/>
        <v>-180</v>
      </c>
      <c r="DW6" s="32"/>
      <c r="DX6" s="32"/>
      <c r="DY6" s="32"/>
      <c r="DZ6" s="32"/>
      <c r="EA6" s="32"/>
      <c r="EB6" s="32"/>
      <c r="EC6" s="32"/>
      <c r="ED6" s="34">
        <v>0</v>
      </c>
      <c r="EE6" s="34"/>
      <c r="EF6" s="34"/>
      <c r="EG6" s="34"/>
      <c r="EH6" s="33">
        <f t="shared" si="14"/>
        <v>-1080</v>
      </c>
      <c r="EI6" s="32"/>
      <c r="EJ6" s="32"/>
      <c r="EK6" s="32"/>
      <c r="EL6" s="32"/>
      <c r="EM6" s="32"/>
      <c r="EN6" s="32"/>
      <c r="EO6" s="32"/>
      <c r="EP6" s="34">
        <v>0</v>
      </c>
      <c r="EQ6" s="34"/>
      <c r="ER6" s="34"/>
      <c r="ES6" s="34"/>
      <c r="ET6" s="33">
        <f t="shared" si="15"/>
        <v>-900</v>
      </c>
      <c r="EU6" s="34"/>
      <c r="EV6" s="34"/>
      <c r="EW6" s="34"/>
      <c r="EX6" s="33">
        <f t="shared" si="16"/>
        <v>-1080</v>
      </c>
      <c r="EY6" s="34"/>
      <c r="EZ6" s="34"/>
      <c r="FA6" s="34"/>
      <c r="FB6" s="33">
        <f t="shared" si="17"/>
        <v>-180</v>
      </c>
      <c r="FC6" s="32"/>
      <c r="FD6" s="32"/>
      <c r="FE6" s="32"/>
      <c r="FF6" s="32"/>
      <c r="FG6" s="32"/>
      <c r="FH6" s="32"/>
      <c r="FI6" s="32"/>
      <c r="FJ6" s="34">
        <v>0</v>
      </c>
      <c r="FK6" s="34"/>
      <c r="FL6" s="34"/>
      <c r="FM6" s="34"/>
      <c r="FN6" s="33">
        <f t="shared" si="18"/>
        <v>-1080</v>
      </c>
      <c r="FO6" s="32"/>
      <c r="FP6" s="32"/>
      <c r="FQ6" s="32"/>
      <c r="FR6" s="32"/>
      <c r="FS6" s="32"/>
      <c r="FT6" s="32"/>
      <c r="FU6" s="32"/>
      <c r="FV6" s="34">
        <v>0</v>
      </c>
      <c r="FW6" s="34"/>
      <c r="FX6" s="34"/>
      <c r="FY6" s="34"/>
      <c r="FZ6" s="33">
        <f t="shared" si="19"/>
        <v>-3300</v>
      </c>
    </row>
    <row r="7" spans="2:182" s="42" customFormat="1" ht="22.5" customHeight="1">
      <c r="B7" s="27">
        <f t="shared" si="0"/>
        <v>2297.999999999972</v>
      </c>
      <c r="C7" s="37" t="s">
        <v>87</v>
      </c>
      <c r="D7" s="38">
        <v>9</v>
      </c>
      <c r="E7" s="28" t="s">
        <v>53</v>
      </c>
      <c r="F7" s="43" t="s">
        <v>88</v>
      </c>
      <c r="G7" s="29">
        <v>15</v>
      </c>
      <c r="H7" s="30">
        <v>48</v>
      </c>
      <c r="I7" s="31"/>
      <c r="J7" s="31">
        <v>0</v>
      </c>
      <c r="K7" s="34">
        <v>16</v>
      </c>
      <c r="L7" s="34">
        <v>48</v>
      </c>
      <c r="M7" s="34"/>
      <c r="N7" s="33">
        <f t="shared" si="1"/>
        <v>6.366462912410498E-12</v>
      </c>
      <c r="O7" s="44">
        <v>16</v>
      </c>
      <c r="P7" s="44">
        <v>51</v>
      </c>
      <c r="Q7" s="44"/>
      <c r="R7" s="44">
        <v>16</v>
      </c>
      <c r="S7" s="44">
        <v>55</v>
      </c>
      <c r="T7" s="44">
        <v>19</v>
      </c>
      <c r="U7" s="44"/>
      <c r="V7" s="34">
        <f t="shared" si="2"/>
        <v>258.9999999999989</v>
      </c>
      <c r="W7" s="34">
        <v>17</v>
      </c>
      <c r="X7" s="34">
        <v>9</v>
      </c>
      <c r="Y7" s="34"/>
      <c r="Z7" s="35">
        <f t="shared" si="3"/>
        <v>-1.3415046851150692E-11</v>
      </c>
      <c r="AA7" s="44">
        <v>17</v>
      </c>
      <c r="AB7" s="44">
        <v>19</v>
      </c>
      <c r="AC7" s="44"/>
      <c r="AD7" s="44">
        <v>17</v>
      </c>
      <c r="AE7" s="44">
        <v>23</v>
      </c>
      <c r="AF7" s="44">
        <v>14</v>
      </c>
      <c r="AG7" s="44"/>
      <c r="AH7" s="34">
        <f t="shared" si="4"/>
        <v>253.99999999999494</v>
      </c>
      <c r="AI7" s="34">
        <v>18</v>
      </c>
      <c r="AJ7" s="34">
        <v>0</v>
      </c>
      <c r="AK7" s="34"/>
      <c r="AL7" s="33">
        <f t="shared" si="5"/>
        <v>0</v>
      </c>
      <c r="AM7" s="44">
        <v>18</v>
      </c>
      <c r="AN7" s="44">
        <v>3</v>
      </c>
      <c r="AO7" s="44"/>
      <c r="AP7" s="44">
        <v>18</v>
      </c>
      <c r="AQ7" s="44">
        <v>7</v>
      </c>
      <c r="AR7" s="44">
        <v>18</v>
      </c>
      <c r="AS7" s="44"/>
      <c r="AT7" s="34">
        <f t="shared" si="6"/>
        <v>258.00000000000193</v>
      </c>
      <c r="AU7" s="34"/>
      <c r="AV7" s="34"/>
      <c r="AW7" s="34"/>
      <c r="AX7" s="35">
        <v>0</v>
      </c>
      <c r="AY7" s="44"/>
      <c r="AZ7" s="44"/>
      <c r="BA7" s="44"/>
      <c r="BB7" s="44"/>
      <c r="BC7" s="44"/>
      <c r="BD7" s="44"/>
      <c r="BE7" s="44"/>
      <c r="BF7" s="34">
        <v>0</v>
      </c>
      <c r="BG7" s="34"/>
      <c r="BH7" s="34"/>
      <c r="BI7" s="34"/>
      <c r="BJ7" s="33">
        <v>0</v>
      </c>
      <c r="BK7" s="63">
        <v>8</v>
      </c>
      <c r="BL7" s="34">
        <v>57</v>
      </c>
      <c r="BM7" s="34"/>
      <c r="BN7" s="35">
        <v>0</v>
      </c>
      <c r="BO7" s="34">
        <v>9</v>
      </c>
      <c r="BP7" s="34">
        <v>37</v>
      </c>
      <c r="BQ7" s="34"/>
      <c r="BR7" s="35">
        <f t="shared" si="7"/>
        <v>5.9117155615240335E-12</v>
      </c>
      <c r="BS7" s="32">
        <v>9</v>
      </c>
      <c r="BT7" s="32">
        <v>50</v>
      </c>
      <c r="BU7" s="32"/>
      <c r="BV7" s="32">
        <v>9</v>
      </c>
      <c r="BW7" s="32">
        <v>54</v>
      </c>
      <c r="BX7" s="32">
        <v>5</v>
      </c>
      <c r="BY7" s="32"/>
      <c r="BZ7" s="34">
        <f t="shared" si="8"/>
        <v>244.99999999999352</v>
      </c>
      <c r="CA7" s="34">
        <v>10</v>
      </c>
      <c r="CB7" s="34">
        <v>10</v>
      </c>
      <c r="CC7" s="34"/>
      <c r="CD7" s="33">
        <f t="shared" si="9"/>
        <v>-4.320099833421409E-12</v>
      </c>
      <c r="CE7" s="32">
        <v>10</v>
      </c>
      <c r="CF7" s="32">
        <v>20</v>
      </c>
      <c r="CG7" s="32"/>
      <c r="CH7" s="32">
        <v>10</v>
      </c>
      <c r="CI7" s="32">
        <v>28</v>
      </c>
      <c r="CJ7" s="32">
        <v>53</v>
      </c>
      <c r="CK7" s="32"/>
      <c r="CL7" s="34">
        <f t="shared" si="10"/>
        <v>532.9999999999953</v>
      </c>
      <c r="CM7" s="34">
        <v>10</v>
      </c>
      <c r="CN7" s="34">
        <v>58</v>
      </c>
      <c r="CO7" s="34"/>
      <c r="CP7" s="33">
        <f>(TIME(CM7,CN7,CO7)-TIME(CE7,CF7,CG7))*86400-2280</f>
        <v>0</v>
      </c>
      <c r="CQ7" s="34">
        <v>11</v>
      </c>
      <c r="CR7" s="34">
        <v>1</v>
      </c>
      <c r="CS7" s="32"/>
      <c r="CT7" s="32">
        <v>11</v>
      </c>
      <c r="CU7" s="32">
        <v>4</v>
      </c>
      <c r="CV7" s="32">
        <v>56</v>
      </c>
      <c r="CW7" s="32"/>
      <c r="CX7" s="34">
        <f t="shared" si="11"/>
        <v>235.99999999999693</v>
      </c>
      <c r="CY7" s="34">
        <v>11</v>
      </c>
      <c r="CZ7" s="34">
        <v>21</v>
      </c>
      <c r="DA7" s="61"/>
      <c r="DB7" s="33">
        <f>(TIME(CY7,CZ7,DA7)-TIME(CQ7,CR7,CS7))*86400-1200</f>
        <v>-4.320099833421409E-12</v>
      </c>
      <c r="DC7" s="32"/>
      <c r="DD7" s="32"/>
      <c r="DE7" s="32"/>
      <c r="DF7" s="32"/>
      <c r="DG7" s="32"/>
      <c r="DH7" s="32"/>
      <c r="DI7" s="32"/>
      <c r="DJ7" s="34">
        <v>513</v>
      </c>
      <c r="DK7" s="62"/>
      <c r="DL7" s="34"/>
      <c r="DM7" s="34"/>
      <c r="DN7" s="33">
        <v>0</v>
      </c>
      <c r="DO7" s="96"/>
      <c r="DP7" s="97"/>
      <c r="DQ7" s="97"/>
      <c r="DR7" s="33">
        <f t="shared" si="12"/>
        <v>-5400</v>
      </c>
      <c r="DS7" s="34"/>
      <c r="DT7" s="34"/>
      <c r="DU7" s="34"/>
      <c r="DV7" s="33">
        <f t="shared" si="13"/>
        <v>-180</v>
      </c>
      <c r="DW7" s="32"/>
      <c r="DX7" s="32"/>
      <c r="DY7" s="32"/>
      <c r="DZ7" s="32"/>
      <c r="EA7" s="32"/>
      <c r="EB7" s="32"/>
      <c r="EC7" s="32"/>
      <c r="ED7" s="34">
        <f>(TIME(DZ7,EA7,EB7)-TIME(DW7,DX7,DY7))*86400+EC7</f>
        <v>0</v>
      </c>
      <c r="EE7" s="34"/>
      <c r="EF7" s="34"/>
      <c r="EG7" s="34"/>
      <c r="EH7" s="33">
        <f t="shared" si="14"/>
        <v>-1080</v>
      </c>
      <c r="EI7" s="32"/>
      <c r="EJ7" s="32"/>
      <c r="EK7" s="32"/>
      <c r="EL7" s="32"/>
      <c r="EM7" s="32"/>
      <c r="EN7" s="32"/>
      <c r="EO7" s="32"/>
      <c r="EP7" s="34">
        <f>(TIME(EL7,EM7,EN7)-TIME(EI7,EJ7,EK7))*86400+EO7</f>
        <v>0</v>
      </c>
      <c r="EQ7" s="34"/>
      <c r="ER7" s="34"/>
      <c r="ES7" s="34"/>
      <c r="ET7" s="33">
        <f t="shared" si="15"/>
        <v>-900</v>
      </c>
      <c r="EU7" s="34"/>
      <c r="EV7" s="34"/>
      <c r="EW7" s="34"/>
      <c r="EX7" s="33">
        <f t="shared" si="16"/>
        <v>-1080</v>
      </c>
      <c r="EY7" s="34"/>
      <c r="EZ7" s="34"/>
      <c r="FA7" s="34"/>
      <c r="FB7" s="33">
        <f t="shared" si="17"/>
        <v>-180</v>
      </c>
      <c r="FC7" s="32"/>
      <c r="FD7" s="32"/>
      <c r="FE7" s="32"/>
      <c r="FF7" s="32"/>
      <c r="FG7" s="32"/>
      <c r="FH7" s="32"/>
      <c r="FI7" s="32"/>
      <c r="FJ7" s="34">
        <f>(TIME(FF7,FG7,FH7)-TIME(FC7,FD7,FE7))*86400+FI7</f>
        <v>0</v>
      </c>
      <c r="FK7" s="34"/>
      <c r="FL7" s="34"/>
      <c r="FM7" s="34"/>
      <c r="FN7" s="33">
        <f t="shared" si="18"/>
        <v>-1080</v>
      </c>
      <c r="FO7" s="32"/>
      <c r="FP7" s="32"/>
      <c r="FQ7" s="32"/>
      <c r="FR7" s="32"/>
      <c r="FS7" s="32"/>
      <c r="FT7" s="32"/>
      <c r="FU7" s="32"/>
      <c r="FV7" s="34">
        <f>(TIME(FR7,FS7,FT7)-TIME(FO7,FP7,FQ7))*86400+FU7</f>
        <v>0</v>
      </c>
      <c r="FW7" s="34"/>
      <c r="FX7" s="34"/>
      <c r="FY7" s="34"/>
      <c r="FZ7" s="33">
        <f t="shared" si="19"/>
        <v>-3300</v>
      </c>
    </row>
    <row r="8" spans="1:182" s="36" customFormat="1" ht="22.5" customHeight="1">
      <c r="A8" s="42"/>
      <c r="B8" s="27">
        <f t="shared" si="0"/>
        <v>2341.0000000000227</v>
      </c>
      <c r="C8" s="45" t="s">
        <v>87</v>
      </c>
      <c r="D8" s="38">
        <v>28</v>
      </c>
      <c r="E8" s="28" t="s">
        <v>90</v>
      </c>
      <c r="F8" s="43" t="s">
        <v>89</v>
      </c>
      <c r="G8" s="29">
        <v>15</v>
      </c>
      <c r="H8" s="30">
        <v>56</v>
      </c>
      <c r="I8" s="31"/>
      <c r="J8" s="31">
        <v>0</v>
      </c>
      <c r="K8" s="34">
        <v>16</v>
      </c>
      <c r="L8" s="34">
        <v>56</v>
      </c>
      <c r="M8" s="34"/>
      <c r="N8" s="33">
        <f t="shared" si="1"/>
        <v>6.366462912410498E-12</v>
      </c>
      <c r="O8" s="44">
        <v>16</v>
      </c>
      <c r="P8" s="44">
        <v>59</v>
      </c>
      <c r="Q8" s="44"/>
      <c r="R8" s="44">
        <v>17</v>
      </c>
      <c r="S8" s="44">
        <v>3</v>
      </c>
      <c r="T8" s="44">
        <v>29</v>
      </c>
      <c r="U8" s="44"/>
      <c r="V8" s="34">
        <f t="shared" si="2"/>
        <v>268.99999999999727</v>
      </c>
      <c r="W8" s="34">
        <v>17</v>
      </c>
      <c r="X8" s="34">
        <v>17</v>
      </c>
      <c r="Y8" s="34"/>
      <c r="Z8" s="35">
        <f t="shared" si="3"/>
        <v>5.6843418860808015E-12</v>
      </c>
      <c r="AA8" s="44">
        <v>17</v>
      </c>
      <c r="AB8" s="44">
        <v>28</v>
      </c>
      <c r="AC8" s="44"/>
      <c r="AD8" s="44">
        <v>17</v>
      </c>
      <c r="AE8" s="44">
        <v>32</v>
      </c>
      <c r="AF8" s="44">
        <v>7</v>
      </c>
      <c r="AG8" s="44"/>
      <c r="AH8" s="34">
        <f t="shared" si="4"/>
        <v>247.00000000000665</v>
      </c>
      <c r="AI8" s="34">
        <v>18</v>
      </c>
      <c r="AJ8" s="34">
        <v>9</v>
      </c>
      <c r="AK8" s="34"/>
      <c r="AL8" s="33">
        <f t="shared" si="5"/>
        <v>0</v>
      </c>
      <c r="AM8" s="44">
        <v>18</v>
      </c>
      <c r="AN8" s="44">
        <v>12</v>
      </c>
      <c r="AO8" s="44"/>
      <c r="AP8" s="44">
        <v>18</v>
      </c>
      <c r="AQ8" s="44">
        <v>16</v>
      </c>
      <c r="AR8" s="44">
        <v>6</v>
      </c>
      <c r="AS8" s="44"/>
      <c r="AT8" s="34">
        <f t="shared" si="6"/>
        <v>246.00000000000966</v>
      </c>
      <c r="AU8" s="34"/>
      <c r="AV8" s="34"/>
      <c r="AW8" s="34"/>
      <c r="AX8" s="35">
        <v>0</v>
      </c>
      <c r="AY8" s="44"/>
      <c r="AZ8" s="44"/>
      <c r="BA8" s="44"/>
      <c r="BB8" s="44"/>
      <c r="BC8" s="44"/>
      <c r="BD8" s="44"/>
      <c r="BE8" s="44"/>
      <c r="BF8" s="34">
        <v>0</v>
      </c>
      <c r="BG8" s="34"/>
      <c r="BH8" s="34"/>
      <c r="BI8" s="34"/>
      <c r="BJ8" s="33">
        <v>0</v>
      </c>
      <c r="BK8" s="63">
        <v>8</v>
      </c>
      <c r="BL8" s="34">
        <v>55</v>
      </c>
      <c r="BM8" s="34"/>
      <c r="BN8" s="35">
        <v>0</v>
      </c>
      <c r="BO8" s="34">
        <v>9</v>
      </c>
      <c r="BP8" s="34">
        <v>35</v>
      </c>
      <c r="BQ8" s="34"/>
      <c r="BR8" s="35">
        <f t="shared" si="7"/>
        <v>5.9117155615240335E-12</v>
      </c>
      <c r="BS8" s="44">
        <v>9</v>
      </c>
      <c r="BT8" s="44">
        <v>48</v>
      </c>
      <c r="BU8" s="44"/>
      <c r="BV8" s="44">
        <v>9</v>
      </c>
      <c r="BW8" s="44">
        <v>51</v>
      </c>
      <c r="BX8" s="44">
        <v>55</v>
      </c>
      <c r="BY8" s="44"/>
      <c r="BZ8" s="34">
        <f t="shared" si="8"/>
        <v>234.99999999999517</v>
      </c>
      <c r="CA8" s="34">
        <v>10</v>
      </c>
      <c r="CB8" s="34">
        <v>8</v>
      </c>
      <c r="CC8" s="34"/>
      <c r="CD8" s="33">
        <f t="shared" si="9"/>
        <v>-4.320099833421409E-12</v>
      </c>
      <c r="CE8" s="44">
        <v>10</v>
      </c>
      <c r="CF8" s="44">
        <v>18</v>
      </c>
      <c r="CG8" s="44"/>
      <c r="CH8" s="44">
        <v>10</v>
      </c>
      <c r="CI8" s="44">
        <v>27</v>
      </c>
      <c r="CJ8" s="44">
        <v>33</v>
      </c>
      <c r="CK8" s="44"/>
      <c r="CL8" s="34">
        <f t="shared" si="10"/>
        <v>572.9999999999984</v>
      </c>
      <c r="CM8" s="34">
        <v>11</v>
      </c>
      <c r="CN8" s="34">
        <v>6</v>
      </c>
      <c r="CO8" s="34"/>
      <c r="CP8" s="89">
        <v>100</v>
      </c>
      <c r="CQ8" s="34">
        <v>11</v>
      </c>
      <c r="CR8" s="34">
        <v>10</v>
      </c>
      <c r="CS8" s="44"/>
      <c r="CT8" s="44">
        <v>11</v>
      </c>
      <c r="CU8" s="44">
        <v>14</v>
      </c>
      <c r="CV8" s="44">
        <v>18</v>
      </c>
      <c r="CW8" s="44"/>
      <c r="CX8" s="34">
        <f t="shared" si="11"/>
        <v>258.00000000000193</v>
      </c>
      <c r="CY8" s="34">
        <v>11</v>
      </c>
      <c r="CZ8" s="34">
        <v>28</v>
      </c>
      <c r="DA8" s="61"/>
      <c r="DB8" s="33">
        <v>0</v>
      </c>
      <c r="DC8" s="44"/>
      <c r="DD8" s="44"/>
      <c r="DE8" s="44"/>
      <c r="DF8" s="44"/>
      <c r="DG8" s="44"/>
      <c r="DH8" s="44"/>
      <c r="DI8" s="44"/>
      <c r="DJ8" s="34">
        <v>513</v>
      </c>
      <c r="DK8" s="62"/>
      <c r="DL8" s="34"/>
      <c r="DM8" s="34"/>
      <c r="DN8" s="33">
        <v>0</v>
      </c>
      <c r="DO8" s="96"/>
      <c r="DP8" s="97"/>
      <c r="DQ8" s="97"/>
      <c r="DR8" s="33">
        <f t="shared" si="12"/>
        <v>-5400</v>
      </c>
      <c r="DS8" s="34"/>
      <c r="DT8" s="34"/>
      <c r="DU8" s="34"/>
      <c r="DV8" s="33">
        <f t="shared" si="13"/>
        <v>-180</v>
      </c>
      <c r="DW8" s="44"/>
      <c r="DX8" s="44"/>
      <c r="DY8" s="44"/>
      <c r="DZ8" s="44"/>
      <c r="EA8" s="44"/>
      <c r="EB8" s="44"/>
      <c r="EC8" s="44"/>
      <c r="ED8" s="34">
        <v>0</v>
      </c>
      <c r="EE8" s="34"/>
      <c r="EF8" s="34"/>
      <c r="EG8" s="34"/>
      <c r="EH8" s="33">
        <f t="shared" si="14"/>
        <v>-1080</v>
      </c>
      <c r="EI8" s="44"/>
      <c r="EJ8" s="44"/>
      <c r="EK8" s="44"/>
      <c r="EL8" s="44"/>
      <c r="EM8" s="44"/>
      <c r="EN8" s="44"/>
      <c r="EO8" s="44"/>
      <c r="EP8" s="34">
        <v>0</v>
      </c>
      <c r="EQ8" s="34"/>
      <c r="ER8" s="34"/>
      <c r="ES8" s="34"/>
      <c r="ET8" s="33">
        <f t="shared" si="15"/>
        <v>-900</v>
      </c>
      <c r="EU8" s="34"/>
      <c r="EV8" s="34"/>
      <c r="EW8" s="34"/>
      <c r="EX8" s="33">
        <f t="shared" si="16"/>
        <v>-1080</v>
      </c>
      <c r="EY8" s="34"/>
      <c r="EZ8" s="34"/>
      <c r="FA8" s="34"/>
      <c r="FB8" s="33">
        <f t="shared" si="17"/>
        <v>-180</v>
      </c>
      <c r="FC8" s="44"/>
      <c r="FD8" s="44"/>
      <c r="FE8" s="44"/>
      <c r="FF8" s="44"/>
      <c r="FG8" s="44"/>
      <c r="FH8" s="44"/>
      <c r="FI8" s="44"/>
      <c r="FJ8" s="34">
        <v>0</v>
      </c>
      <c r="FK8" s="34"/>
      <c r="FL8" s="34"/>
      <c r="FM8" s="34"/>
      <c r="FN8" s="33">
        <f t="shared" si="18"/>
        <v>-1080</v>
      </c>
      <c r="FO8" s="44"/>
      <c r="FP8" s="44"/>
      <c r="FQ8" s="44"/>
      <c r="FR8" s="44"/>
      <c r="FS8" s="44"/>
      <c r="FT8" s="44"/>
      <c r="FU8" s="44"/>
      <c r="FV8" s="34">
        <v>0</v>
      </c>
      <c r="FW8" s="34"/>
      <c r="FX8" s="34"/>
      <c r="FY8" s="34"/>
      <c r="FZ8" s="33">
        <f t="shared" si="19"/>
        <v>-3300</v>
      </c>
    </row>
    <row r="9" spans="2:182" s="42" customFormat="1" ht="22.5" customHeight="1">
      <c r="B9" s="27">
        <f t="shared" si="0"/>
        <v>2383.9999999999827</v>
      </c>
      <c r="C9" s="37" t="s">
        <v>87</v>
      </c>
      <c r="D9" s="38">
        <v>33</v>
      </c>
      <c r="E9" s="28" t="s">
        <v>99</v>
      </c>
      <c r="F9" s="43" t="s">
        <v>91</v>
      </c>
      <c r="G9" s="29">
        <v>15</v>
      </c>
      <c r="H9" s="30">
        <v>52</v>
      </c>
      <c r="I9" s="31"/>
      <c r="J9" s="31">
        <v>0</v>
      </c>
      <c r="K9" s="34">
        <v>16</v>
      </c>
      <c r="L9" s="34">
        <v>52</v>
      </c>
      <c r="M9" s="34"/>
      <c r="N9" s="33">
        <f t="shared" si="1"/>
        <v>6.366462912410498E-12</v>
      </c>
      <c r="O9" s="44">
        <v>16</v>
      </c>
      <c r="P9" s="44">
        <v>55</v>
      </c>
      <c r="Q9" s="44"/>
      <c r="R9" s="44">
        <v>16</v>
      </c>
      <c r="S9" s="44">
        <v>59</v>
      </c>
      <c r="T9" s="44">
        <v>20</v>
      </c>
      <c r="U9" s="44"/>
      <c r="V9" s="34">
        <f t="shared" si="2"/>
        <v>259.9999999999863</v>
      </c>
      <c r="W9" s="34">
        <v>17</v>
      </c>
      <c r="X9" s="34">
        <v>13</v>
      </c>
      <c r="Y9" s="34"/>
      <c r="Z9" s="35">
        <f t="shared" si="3"/>
        <v>-1.3415046851150692E-11</v>
      </c>
      <c r="AA9" s="44">
        <v>17</v>
      </c>
      <c r="AB9" s="44">
        <v>23</v>
      </c>
      <c r="AC9" s="44"/>
      <c r="AD9" s="44">
        <v>17</v>
      </c>
      <c r="AE9" s="44">
        <v>27</v>
      </c>
      <c r="AF9" s="44">
        <v>29</v>
      </c>
      <c r="AG9" s="44"/>
      <c r="AH9" s="34">
        <f t="shared" si="4"/>
        <v>269.0000000000069</v>
      </c>
      <c r="AI9" s="34">
        <v>18</v>
      </c>
      <c r="AJ9" s="34">
        <v>4</v>
      </c>
      <c r="AK9" s="34"/>
      <c r="AL9" s="33">
        <f t="shared" si="5"/>
        <v>0</v>
      </c>
      <c r="AM9" s="44">
        <v>18</v>
      </c>
      <c r="AN9" s="44">
        <v>7</v>
      </c>
      <c r="AO9" s="44"/>
      <c r="AP9" s="44">
        <v>18</v>
      </c>
      <c r="AQ9" s="44">
        <v>11</v>
      </c>
      <c r="AR9" s="44">
        <v>22</v>
      </c>
      <c r="AS9" s="44"/>
      <c r="AT9" s="34">
        <f t="shared" si="6"/>
        <v>261.9999999999994</v>
      </c>
      <c r="AU9" s="34"/>
      <c r="AV9" s="34"/>
      <c r="AW9" s="34"/>
      <c r="AX9" s="35">
        <v>0</v>
      </c>
      <c r="AY9" s="44"/>
      <c r="AZ9" s="44"/>
      <c r="BA9" s="44"/>
      <c r="BB9" s="44"/>
      <c r="BC9" s="44"/>
      <c r="BD9" s="44"/>
      <c r="BE9" s="44"/>
      <c r="BF9" s="34">
        <v>0</v>
      </c>
      <c r="BG9" s="34"/>
      <c r="BH9" s="34"/>
      <c r="BI9" s="34"/>
      <c r="BJ9" s="33">
        <v>0</v>
      </c>
      <c r="BK9" s="63">
        <v>9</v>
      </c>
      <c r="BL9" s="34">
        <v>5</v>
      </c>
      <c r="BM9" s="34"/>
      <c r="BN9" s="35">
        <v>0</v>
      </c>
      <c r="BO9" s="34">
        <v>9</v>
      </c>
      <c r="BP9" s="34">
        <v>45</v>
      </c>
      <c r="BQ9" s="34"/>
      <c r="BR9" s="35">
        <f t="shared" si="7"/>
        <v>-3.637978807091713E-12</v>
      </c>
      <c r="BS9" s="44">
        <v>9</v>
      </c>
      <c r="BT9" s="44">
        <v>58</v>
      </c>
      <c r="BU9" s="44"/>
      <c r="BV9" s="44">
        <v>10</v>
      </c>
      <c r="BW9" s="44">
        <v>2</v>
      </c>
      <c r="BX9" s="44">
        <v>20</v>
      </c>
      <c r="BY9" s="44"/>
      <c r="BZ9" s="34">
        <f t="shared" si="8"/>
        <v>260.0000000000007</v>
      </c>
      <c r="CA9" s="34">
        <v>10</v>
      </c>
      <c r="CB9" s="34">
        <v>18</v>
      </c>
      <c r="CC9" s="34"/>
      <c r="CD9" s="33">
        <f t="shared" si="9"/>
        <v>0</v>
      </c>
      <c r="CE9" s="44">
        <v>10</v>
      </c>
      <c r="CF9" s="44">
        <v>38</v>
      </c>
      <c r="CG9" s="44"/>
      <c r="CH9" s="44">
        <v>10</v>
      </c>
      <c r="CI9" s="44">
        <v>47</v>
      </c>
      <c r="CJ9" s="44">
        <v>23</v>
      </c>
      <c r="CK9" s="44"/>
      <c r="CL9" s="34">
        <f t="shared" si="10"/>
        <v>563.0000000000001</v>
      </c>
      <c r="CM9" s="34">
        <v>11</v>
      </c>
      <c r="CN9" s="34">
        <v>16</v>
      </c>
      <c r="CO9" s="34"/>
      <c r="CP9" s="33">
        <f aca="true" t="shared" si="20" ref="CP9:CP20">(TIME(CM9,CN9,CO9)-TIME(CE9,CF9,CG9))*86400-2280</f>
        <v>6.366462912410498E-12</v>
      </c>
      <c r="CQ9" s="34">
        <v>11</v>
      </c>
      <c r="CR9" s="34">
        <v>19</v>
      </c>
      <c r="CS9" s="44"/>
      <c r="CT9" s="44">
        <v>11</v>
      </c>
      <c r="CU9" s="44">
        <v>23</v>
      </c>
      <c r="CV9" s="44">
        <v>17</v>
      </c>
      <c r="CW9" s="44"/>
      <c r="CX9" s="34">
        <f t="shared" si="11"/>
        <v>257.0000000000002</v>
      </c>
      <c r="CY9" s="34">
        <v>11</v>
      </c>
      <c r="CZ9" s="34">
        <v>39</v>
      </c>
      <c r="DA9" s="61"/>
      <c r="DB9" s="33">
        <f aca="true" t="shared" si="21" ref="DB9:DB18">(TIME(CY9,CZ9,DA9)-TIME(CQ9,CR9,CS9))*86400-1200</f>
        <v>0</v>
      </c>
      <c r="DC9" s="44"/>
      <c r="DD9" s="44"/>
      <c r="DE9" s="44"/>
      <c r="DF9" s="44"/>
      <c r="DG9" s="44"/>
      <c r="DH9" s="44"/>
      <c r="DI9" s="44"/>
      <c r="DJ9" s="34">
        <v>513</v>
      </c>
      <c r="DK9" s="62"/>
      <c r="DL9" s="34"/>
      <c r="DM9" s="34"/>
      <c r="DN9" s="33">
        <v>0</v>
      </c>
      <c r="DO9" s="96"/>
      <c r="DP9" s="97"/>
      <c r="DQ9" s="97"/>
      <c r="DR9" s="33">
        <f t="shared" si="12"/>
        <v>-5400</v>
      </c>
      <c r="DS9" s="34"/>
      <c r="DT9" s="34"/>
      <c r="DU9" s="34"/>
      <c r="DV9" s="33">
        <f t="shared" si="13"/>
        <v>-180</v>
      </c>
      <c r="DW9" s="44"/>
      <c r="DX9" s="44"/>
      <c r="DY9" s="44"/>
      <c r="DZ9" s="44"/>
      <c r="EA9" s="44"/>
      <c r="EB9" s="44"/>
      <c r="EC9" s="44"/>
      <c r="ED9" s="34">
        <f>(TIME(DZ9,EA9,EB9)-TIME(DW9,DX9,DY9))*86400+EC9</f>
        <v>0</v>
      </c>
      <c r="EE9" s="34"/>
      <c r="EF9" s="34"/>
      <c r="EG9" s="34"/>
      <c r="EH9" s="33">
        <f t="shared" si="14"/>
        <v>-1080</v>
      </c>
      <c r="EI9" s="44"/>
      <c r="EJ9" s="44"/>
      <c r="EK9" s="44"/>
      <c r="EL9" s="44"/>
      <c r="EM9" s="44"/>
      <c r="EN9" s="44"/>
      <c r="EO9" s="44"/>
      <c r="EP9" s="34">
        <f>(TIME(EL9,EM9,EN9)-TIME(EI9,EJ9,EK9))*86400+EO9</f>
        <v>0</v>
      </c>
      <c r="EQ9" s="34"/>
      <c r="ER9" s="34"/>
      <c r="ES9" s="34"/>
      <c r="ET9" s="33">
        <f t="shared" si="15"/>
        <v>-900</v>
      </c>
      <c r="EU9" s="34"/>
      <c r="EV9" s="34"/>
      <c r="EW9" s="34"/>
      <c r="EX9" s="33">
        <f t="shared" si="16"/>
        <v>-1080</v>
      </c>
      <c r="EY9" s="34"/>
      <c r="EZ9" s="34"/>
      <c r="FA9" s="34"/>
      <c r="FB9" s="33">
        <f t="shared" si="17"/>
        <v>-180</v>
      </c>
      <c r="FC9" s="44"/>
      <c r="FD9" s="44"/>
      <c r="FE9" s="44"/>
      <c r="FF9" s="44"/>
      <c r="FG9" s="44"/>
      <c r="FH9" s="44"/>
      <c r="FI9" s="44"/>
      <c r="FJ9" s="34">
        <f>(TIME(FF9,FG9,FH9)-TIME(FC9,FD9,FE9))*86400+FI9</f>
        <v>0</v>
      </c>
      <c r="FK9" s="34"/>
      <c r="FL9" s="34"/>
      <c r="FM9" s="34"/>
      <c r="FN9" s="33">
        <f t="shared" si="18"/>
        <v>-1080</v>
      </c>
      <c r="FO9" s="44"/>
      <c r="FP9" s="44"/>
      <c r="FQ9" s="44"/>
      <c r="FR9" s="44"/>
      <c r="FS9" s="44"/>
      <c r="FT9" s="44"/>
      <c r="FU9" s="44"/>
      <c r="FV9" s="34">
        <f>(TIME(FR9,FS9,FT9)-TIME(FO9,FP9,FQ9))*86400+FU9</f>
        <v>0</v>
      </c>
      <c r="FW9" s="34"/>
      <c r="FX9" s="34"/>
      <c r="FY9" s="34"/>
      <c r="FZ9" s="33">
        <f t="shared" si="19"/>
        <v>-3300</v>
      </c>
    </row>
    <row r="10" spans="2:182" s="42" customFormat="1" ht="22.5" customHeight="1">
      <c r="B10" s="27">
        <f t="shared" si="0"/>
        <v>2387.0000000000064</v>
      </c>
      <c r="C10" s="37" t="s">
        <v>102</v>
      </c>
      <c r="D10" s="38">
        <v>16</v>
      </c>
      <c r="E10" s="39" t="s">
        <v>152</v>
      </c>
      <c r="F10" s="43" t="s">
        <v>103</v>
      </c>
      <c r="G10" s="29">
        <v>15</v>
      </c>
      <c r="H10" s="30">
        <v>34</v>
      </c>
      <c r="I10" s="31"/>
      <c r="J10" s="31">
        <v>0</v>
      </c>
      <c r="K10" s="34">
        <v>16</v>
      </c>
      <c r="L10" s="34">
        <v>34</v>
      </c>
      <c r="M10" s="34"/>
      <c r="N10" s="33">
        <f t="shared" si="1"/>
        <v>0</v>
      </c>
      <c r="O10" s="44">
        <v>16</v>
      </c>
      <c r="P10" s="44">
        <v>37</v>
      </c>
      <c r="Q10" s="44"/>
      <c r="R10" s="44">
        <v>16</v>
      </c>
      <c r="S10" s="44">
        <v>41</v>
      </c>
      <c r="T10" s="44">
        <v>18</v>
      </c>
      <c r="U10" s="44"/>
      <c r="V10" s="34">
        <f t="shared" si="2"/>
        <v>258.00000000000193</v>
      </c>
      <c r="W10" s="34">
        <v>16</v>
      </c>
      <c r="X10" s="34">
        <v>55</v>
      </c>
      <c r="Y10" s="34"/>
      <c r="Z10" s="35">
        <f t="shared" si="3"/>
        <v>5.6843418860808015E-12</v>
      </c>
      <c r="AA10" s="44">
        <v>17</v>
      </c>
      <c r="AB10" s="44">
        <v>5</v>
      </c>
      <c r="AC10" s="44"/>
      <c r="AD10" s="44">
        <v>17</v>
      </c>
      <c r="AE10" s="44">
        <v>9</v>
      </c>
      <c r="AF10" s="44">
        <v>21</v>
      </c>
      <c r="AG10" s="44"/>
      <c r="AH10" s="34">
        <f t="shared" si="4"/>
        <v>261.00000000001205</v>
      </c>
      <c r="AI10" s="34">
        <v>17</v>
      </c>
      <c r="AJ10" s="34">
        <v>46</v>
      </c>
      <c r="AK10" s="34"/>
      <c r="AL10" s="33">
        <f t="shared" si="5"/>
        <v>0</v>
      </c>
      <c r="AM10" s="44">
        <v>17</v>
      </c>
      <c r="AN10" s="44">
        <v>48</v>
      </c>
      <c r="AO10" s="44"/>
      <c r="AP10" s="44">
        <v>17</v>
      </c>
      <c r="AQ10" s="44">
        <v>52</v>
      </c>
      <c r="AR10" s="44">
        <v>22</v>
      </c>
      <c r="AS10" s="44"/>
      <c r="AT10" s="34">
        <f t="shared" si="6"/>
        <v>261.9999999999994</v>
      </c>
      <c r="AU10" s="34"/>
      <c r="AV10" s="34"/>
      <c r="AW10" s="34"/>
      <c r="AX10" s="35">
        <v>0</v>
      </c>
      <c r="AY10" s="44"/>
      <c r="AZ10" s="44"/>
      <c r="BA10" s="44"/>
      <c r="BB10" s="44"/>
      <c r="BC10" s="44"/>
      <c r="BD10" s="44"/>
      <c r="BE10" s="44"/>
      <c r="BF10" s="34">
        <v>0</v>
      </c>
      <c r="BG10" s="34"/>
      <c r="BH10" s="34"/>
      <c r="BI10" s="34"/>
      <c r="BJ10" s="33">
        <v>0</v>
      </c>
      <c r="BK10" s="63">
        <v>9</v>
      </c>
      <c r="BL10" s="34">
        <v>3</v>
      </c>
      <c r="BM10" s="34"/>
      <c r="BN10" s="35">
        <v>0</v>
      </c>
      <c r="BO10" s="34">
        <v>9</v>
      </c>
      <c r="BP10" s="34">
        <v>43</v>
      </c>
      <c r="BQ10" s="34"/>
      <c r="BR10" s="35">
        <f t="shared" si="7"/>
        <v>-3.637978807091713E-12</v>
      </c>
      <c r="BS10" s="32">
        <v>9</v>
      </c>
      <c r="BT10" s="32">
        <v>56</v>
      </c>
      <c r="BU10" s="32"/>
      <c r="BV10" s="32">
        <v>10</v>
      </c>
      <c r="BW10" s="32">
        <v>0</v>
      </c>
      <c r="BX10" s="32">
        <v>36</v>
      </c>
      <c r="BY10" s="32"/>
      <c r="BZ10" s="34">
        <f t="shared" si="8"/>
        <v>275.99999999999517</v>
      </c>
      <c r="CA10" s="34">
        <v>10</v>
      </c>
      <c r="CB10" s="34">
        <v>16</v>
      </c>
      <c r="CC10" s="34"/>
      <c r="CD10" s="33">
        <f t="shared" si="9"/>
        <v>0</v>
      </c>
      <c r="CE10" s="32">
        <v>10</v>
      </c>
      <c r="CF10" s="32">
        <v>24</v>
      </c>
      <c r="CG10" s="32"/>
      <c r="CH10" s="32">
        <v>10</v>
      </c>
      <c r="CI10" s="32">
        <v>33</v>
      </c>
      <c r="CJ10" s="32">
        <v>26</v>
      </c>
      <c r="CK10" s="32"/>
      <c r="CL10" s="34">
        <f t="shared" si="10"/>
        <v>566.0000000000006</v>
      </c>
      <c r="CM10" s="34">
        <v>11</v>
      </c>
      <c r="CN10" s="34">
        <v>2</v>
      </c>
      <c r="CO10" s="34"/>
      <c r="CP10" s="33">
        <f t="shared" si="20"/>
        <v>0</v>
      </c>
      <c r="CQ10" s="34">
        <v>11</v>
      </c>
      <c r="CR10" s="34">
        <v>5</v>
      </c>
      <c r="CS10" s="32"/>
      <c r="CT10" s="32">
        <v>11</v>
      </c>
      <c r="CU10" s="32">
        <v>9</v>
      </c>
      <c r="CV10" s="32">
        <v>11</v>
      </c>
      <c r="CW10" s="32"/>
      <c r="CX10" s="34">
        <f t="shared" si="11"/>
        <v>250.99999999999926</v>
      </c>
      <c r="CY10" s="34">
        <v>11</v>
      </c>
      <c r="CZ10" s="34">
        <v>25</v>
      </c>
      <c r="DA10" s="61"/>
      <c r="DB10" s="33">
        <f t="shared" si="21"/>
        <v>-4.320099833421409E-12</v>
      </c>
      <c r="DC10" s="32"/>
      <c r="DD10" s="32"/>
      <c r="DE10" s="32"/>
      <c r="DF10" s="32"/>
      <c r="DG10" s="32"/>
      <c r="DH10" s="32"/>
      <c r="DI10" s="32"/>
      <c r="DJ10" s="34">
        <v>513</v>
      </c>
      <c r="DK10" s="62"/>
      <c r="DL10" s="34"/>
      <c r="DM10" s="34"/>
      <c r="DN10" s="33">
        <v>0</v>
      </c>
      <c r="DO10" s="96"/>
      <c r="DP10" s="97"/>
      <c r="DQ10" s="97"/>
      <c r="DR10" s="33">
        <f t="shared" si="12"/>
        <v>-5400</v>
      </c>
      <c r="DS10" s="34"/>
      <c r="DT10" s="34"/>
      <c r="DU10" s="34"/>
      <c r="DV10" s="33">
        <f t="shared" si="13"/>
        <v>-180</v>
      </c>
      <c r="DW10" s="32"/>
      <c r="DX10" s="32"/>
      <c r="DY10" s="32"/>
      <c r="DZ10" s="32"/>
      <c r="EA10" s="32"/>
      <c r="EB10" s="32"/>
      <c r="EC10" s="32"/>
      <c r="ED10" s="34">
        <f>(TIME(DZ10,EA10,EB10)-TIME(DW10,DX10,DY10))*86400+EC10</f>
        <v>0</v>
      </c>
      <c r="EE10" s="34"/>
      <c r="EF10" s="34"/>
      <c r="EG10" s="34"/>
      <c r="EH10" s="33">
        <f t="shared" si="14"/>
        <v>-1080</v>
      </c>
      <c r="EI10" s="32"/>
      <c r="EJ10" s="32"/>
      <c r="EK10" s="32"/>
      <c r="EL10" s="32"/>
      <c r="EM10" s="32"/>
      <c r="EN10" s="32"/>
      <c r="EO10" s="32"/>
      <c r="EP10" s="34">
        <f>(TIME(EL10,EM10,EN10)-TIME(EI10,EJ10,EK10))*86400+EO10</f>
        <v>0</v>
      </c>
      <c r="EQ10" s="34"/>
      <c r="ER10" s="34"/>
      <c r="ES10" s="34"/>
      <c r="ET10" s="33">
        <f t="shared" si="15"/>
        <v>-900</v>
      </c>
      <c r="EU10" s="34"/>
      <c r="EV10" s="34"/>
      <c r="EW10" s="34"/>
      <c r="EX10" s="33">
        <f t="shared" si="16"/>
        <v>-1080</v>
      </c>
      <c r="EY10" s="34"/>
      <c r="EZ10" s="34"/>
      <c r="FA10" s="34"/>
      <c r="FB10" s="33">
        <f t="shared" si="17"/>
        <v>-180</v>
      </c>
      <c r="FC10" s="32"/>
      <c r="FD10" s="32"/>
      <c r="FE10" s="32"/>
      <c r="FF10" s="32"/>
      <c r="FG10" s="32"/>
      <c r="FH10" s="32"/>
      <c r="FI10" s="32"/>
      <c r="FJ10" s="34">
        <f>(TIME(FF10,FG10,FH10)-TIME(FC10,FD10,FE10))*86400+FI10</f>
        <v>0</v>
      </c>
      <c r="FK10" s="34"/>
      <c r="FL10" s="34"/>
      <c r="FM10" s="34"/>
      <c r="FN10" s="33">
        <f t="shared" si="18"/>
        <v>-1080</v>
      </c>
      <c r="FO10" s="32"/>
      <c r="FP10" s="32"/>
      <c r="FQ10" s="32"/>
      <c r="FR10" s="32"/>
      <c r="FS10" s="32"/>
      <c r="FT10" s="32"/>
      <c r="FU10" s="32"/>
      <c r="FV10" s="34">
        <f>(TIME(FR10,FS10,FT10)-TIME(FO10,FP10,FQ10))*86400+FU10</f>
        <v>0</v>
      </c>
      <c r="FW10" s="34"/>
      <c r="FX10" s="34"/>
      <c r="FY10" s="34"/>
      <c r="FZ10" s="33">
        <f t="shared" si="19"/>
        <v>-3300</v>
      </c>
    </row>
    <row r="11" spans="1:182" s="36" customFormat="1" ht="22.5" customHeight="1">
      <c r="A11" s="42"/>
      <c r="B11" s="27">
        <f t="shared" si="0"/>
        <v>2417.0000000000296</v>
      </c>
      <c r="C11" s="37" t="s">
        <v>87</v>
      </c>
      <c r="D11" s="38">
        <v>6</v>
      </c>
      <c r="E11" s="28" t="s">
        <v>55</v>
      </c>
      <c r="F11" s="28" t="s">
        <v>91</v>
      </c>
      <c r="G11" s="29">
        <v>15</v>
      </c>
      <c r="H11" s="30">
        <v>42</v>
      </c>
      <c r="I11" s="31"/>
      <c r="J11" s="31">
        <v>0</v>
      </c>
      <c r="K11" s="34">
        <v>16</v>
      </c>
      <c r="L11" s="34">
        <v>42</v>
      </c>
      <c r="M11" s="34"/>
      <c r="N11" s="33">
        <f t="shared" si="1"/>
        <v>0</v>
      </c>
      <c r="O11" s="44">
        <v>16</v>
      </c>
      <c r="P11" s="44">
        <v>45</v>
      </c>
      <c r="Q11" s="44"/>
      <c r="R11" s="44">
        <v>16</v>
      </c>
      <c r="S11" s="44">
        <v>49</v>
      </c>
      <c r="T11" s="44">
        <v>28</v>
      </c>
      <c r="U11" s="44"/>
      <c r="V11" s="34">
        <f t="shared" si="2"/>
        <v>268.0000000000099</v>
      </c>
      <c r="W11" s="34">
        <v>17</v>
      </c>
      <c r="X11" s="34">
        <v>3</v>
      </c>
      <c r="Y11" s="34"/>
      <c r="Z11" s="35">
        <f t="shared" si="3"/>
        <v>5.6843418860808015E-12</v>
      </c>
      <c r="AA11" s="44">
        <v>17</v>
      </c>
      <c r="AB11" s="44">
        <v>13</v>
      </c>
      <c r="AC11" s="44"/>
      <c r="AD11" s="44">
        <v>17</v>
      </c>
      <c r="AE11" s="44">
        <v>17</v>
      </c>
      <c r="AF11" s="44">
        <v>28</v>
      </c>
      <c r="AG11" s="44"/>
      <c r="AH11" s="34">
        <f t="shared" si="4"/>
        <v>268.0000000000099</v>
      </c>
      <c r="AI11" s="34">
        <v>17</v>
      </c>
      <c r="AJ11" s="34">
        <v>54</v>
      </c>
      <c r="AK11" s="34"/>
      <c r="AL11" s="33">
        <f t="shared" si="5"/>
        <v>0</v>
      </c>
      <c r="AM11" s="44">
        <v>17</v>
      </c>
      <c r="AN11" s="44">
        <v>57</v>
      </c>
      <c r="AO11" s="44"/>
      <c r="AP11" s="44">
        <v>18</v>
      </c>
      <c r="AQ11" s="44">
        <v>1</v>
      </c>
      <c r="AR11" s="44">
        <v>29</v>
      </c>
      <c r="AS11" s="44"/>
      <c r="AT11" s="34">
        <f t="shared" si="6"/>
        <v>269.0000000000069</v>
      </c>
      <c r="AU11" s="34"/>
      <c r="AV11" s="34"/>
      <c r="AW11" s="34"/>
      <c r="AX11" s="35">
        <v>0</v>
      </c>
      <c r="AY11" s="44"/>
      <c r="AZ11" s="44"/>
      <c r="BA11" s="44"/>
      <c r="BB11" s="44"/>
      <c r="BC11" s="44"/>
      <c r="BD11" s="44"/>
      <c r="BE11" s="44"/>
      <c r="BF11" s="34">
        <v>0</v>
      </c>
      <c r="BG11" s="34"/>
      <c r="BH11" s="34"/>
      <c r="BI11" s="34"/>
      <c r="BJ11" s="33">
        <v>0</v>
      </c>
      <c r="BK11" s="63">
        <v>9</v>
      </c>
      <c r="BL11" s="34">
        <v>9</v>
      </c>
      <c r="BM11" s="34"/>
      <c r="BN11" s="35">
        <v>0</v>
      </c>
      <c r="BO11" s="34">
        <v>9</v>
      </c>
      <c r="BP11" s="34">
        <v>49</v>
      </c>
      <c r="BQ11" s="34"/>
      <c r="BR11" s="35">
        <f t="shared" si="7"/>
        <v>-3.637978807091713E-12</v>
      </c>
      <c r="BS11" s="44">
        <v>10</v>
      </c>
      <c r="BT11" s="44">
        <v>2</v>
      </c>
      <c r="BU11" s="44"/>
      <c r="BV11" s="44">
        <v>10</v>
      </c>
      <c r="BW11" s="44">
        <v>6</v>
      </c>
      <c r="BX11" s="44">
        <v>13</v>
      </c>
      <c r="BY11" s="44"/>
      <c r="BZ11" s="34">
        <f t="shared" si="8"/>
        <v>252.99999999999798</v>
      </c>
      <c r="CA11" s="34">
        <v>10</v>
      </c>
      <c r="CB11" s="34">
        <v>22</v>
      </c>
      <c r="CC11" s="34"/>
      <c r="CD11" s="33">
        <f t="shared" si="9"/>
        <v>0</v>
      </c>
      <c r="CE11" s="44">
        <v>10</v>
      </c>
      <c r="CF11" s="44">
        <v>40</v>
      </c>
      <c r="CG11" s="44"/>
      <c r="CH11" s="44">
        <v>10</v>
      </c>
      <c r="CI11" s="44">
        <v>49</v>
      </c>
      <c r="CJ11" s="44">
        <v>23</v>
      </c>
      <c r="CK11" s="44"/>
      <c r="CL11" s="34">
        <f t="shared" si="10"/>
        <v>563.0000000000001</v>
      </c>
      <c r="CM11" s="34">
        <v>11</v>
      </c>
      <c r="CN11" s="34">
        <v>18</v>
      </c>
      <c r="CO11" s="34"/>
      <c r="CP11" s="33">
        <f t="shared" si="20"/>
        <v>6.366462912410498E-12</v>
      </c>
      <c r="CQ11" s="34">
        <v>11</v>
      </c>
      <c r="CR11" s="34">
        <v>21</v>
      </c>
      <c r="CS11" s="44"/>
      <c r="CT11" s="44">
        <v>11</v>
      </c>
      <c r="CU11" s="44">
        <v>25</v>
      </c>
      <c r="CV11" s="44">
        <v>43</v>
      </c>
      <c r="CW11" s="44"/>
      <c r="CX11" s="34">
        <f t="shared" si="11"/>
        <v>283.0000000000027</v>
      </c>
      <c r="CY11" s="34">
        <v>11</v>
      </c>
      <c r="CZ11" s="34">
        <v>41</v>
      </c>
      <c r="DA11" s="61"/>
      <c r="DB11" s="33">
        <f t="shared" si="21"/>
        <v>0</v>
      </c>
      <c r="DC11" s="44"/>
      <c r="DD11" s="44"/>
      <c r="DE11" s="44"/>
      <c r="DF11" s="44"/>
      <c r="DG11" s="44"/>
      <c r="DH11" s="44"/>
      <c r="DI11" s="44"/>
      <c r="DJ11" s="34">
        <v>513</v>
      </c>
      <c r="DK11" s="62"/>
      <c r="DL11" s="34"/>
      <c r="DM11" s="34"/>
      <c r="DN11" s="33">
        <v>0</v>
      </c>
      <c r="DO11" s="96"/>
      <c r="DP11" s="97"/>
      <c r="DQ11" s="97"/>
      <c r="DR11" s="33">
        <f t="shared" si="12"/>
        <v>-5400</v>
      </c>
      <c r="DS11" s="34"/>
      <c r="DT11" s="34"/>
      <c r="DU11" s="34"/>
      <c r="DV11" s="33">
        <f t="shared" si="13"/>
        <v>-180</v>
      </c>
      <c r="DW11" s="44"/>
      <c r="DX11" s="44"/>
      <c r="DY11" s="44"/>
      <c r="DZ11" s="44"/>
      <c r="EA11" s="44"/>
      <c r="EB11" s="44"/>
      <c r="EC11" s="44"/>
      <c r="ED11" s="34">
        <f>(TIME(DZ11,EA11,EB11)-TIME(DW11,DX11,DY11))*86400+EC11</f>
        <v>0</v>
      </c>
      <c r="EE11" s="34"/>
      <c r="EF11" s="34"/>
      <c r="EG11" s="34"/>
      <c r="EH11" s="33">
        <f t="shared" si="14"/>
        <v>-1080</v>
      </c>
      <c r="EI11" s="44"/>
      <c r="EJ11" s="44"/>
      <c r="EK11" s="44"/>
      <c r="EL11" s="44"/>
      <c r="EM11" s="44"/>
      <c r="EN11" s="44"/>
      <c r="EO11" s="44"/>
      <c r="EP11" s="34">
        <f>(TIME(EL11,EM11,EN11)-TIME(EI11,EJ11,EK11))*86400+EO11</f>
        <v>0</v>
      </c>
      <c r="EQ11" s="34"/>
      <c r="ER11" s="34"/>
      <c r="ES11" s="34"/>
      <c r="ET11" s="33">
        <f t="shared" si="15"/>
        <v>-900</v>
      </c>
      <c r="EU11" s="34"/>
      <c r="EV11" s="34"/>
      <c r="EW11" s="34"/>
      <c r="EX11" s="33">
        <f t="shared" si="16"/>
        <v>-1080</v>
      </c>
      <c r="EY11" s="34"/>
      <c r="EZ11" s="34"/>
      <c r="FA11" s="34"/>
      <c r="FB11" s="33">
        <f t="shared" si="17"/>
        <v>-180</v>
      </c>
      <c r="FC11" s="44"/>
      <c r="FD11" s="44"/>
      <c r="FE11" s="44"/>
      <c r="FF11" s="44"/>
      <c r="FG11" s="44"/>
      <c r="FH11" s="44"/>
      <c r="FI11" s="44"/>
      <c r="FJ11" s="34">
        <f>(TIME(FF11,FG11,FH11)-TIME(FC11,FD11,FE11))*86400+FI11</f>
        <v>0</v>
      </c>
      <c r="FK11" s="34"/>
      <c r="FL11" s="34"/>
      <c r="FM11" s="34"/>
      <c r="FN11" s="33">
        <f t="shared" si="18"/>
        <v>-1080</v>
      </c>
      <c r="FO11" s="44"/>
      <c r="FP11" s="44"/>
      <c r="FQ11" s="44"/>
      <c r="FR11" s="44"/>
      <c r="FS11" s="44"/>
      <c r="FT11" s="44"/>
      <c r="FU11" s="44"/>
      <c r="FV11" s="34">
        <f>(TIME(FR11,FS11,FT11)-TIME(FO11,FP11,FQ11))*86400+FU11</f>
        <v>0</v>
      </c>
      <c r="FW11" s="34"/>
      <c r="FX11" s="34"/>
      <c r="FY11" s="34"/>
      <c r="FZ11" s="33">
        <f t="shared" si="19"/>
        <v>-3300</v>
      </c>
    </row>
    <row r="12" spans="2:182" s="42" customFormat="1" ht="22.5" customHeight="1">
      <c r="B12" s="27">
        <f t="shared" si="0"/>
        <v>2466.9999999999973</v>
      </c>
      <c r="C12" s="37" t="s">
        <v>77</v>
      </c>
      <c r="D12" s="38">
        <v>5</v>
      </c>
      <c r="E12" s="28" t="s">
        <v>83</v>
      </c>
      <c r="F12" s="43" t="s">
        <v>79</v>
      </c>
      <c r="G12" s="29">
        <v>16</v>
      </c>
      <c r="H12" s="30">
        <v>2</v>
      </c>
      <c r="I12" s="40"/>
      <c r="J12" s="31">
        <v>0</v>
      </c>
      <c r="K12" s="34">
        <v>17</v>
      </c>
      <c r="L12" s="34">
        <v>2</v>
      </c>
      <c r="M12" s="34"/>
      <c r="N12" s="33">
        <f t="shared" si="1"/>
        <v>0</v>
      </c>
      <c r="O12" s="44">
        <v>17</v>
      </c>
      <c r="P12" s="44">
        <v>5</v>
      </c>
      <c r="Q12" s="44"/>
      <c r="R12" s="44">
        <v>17</v>
      </c>
      <c r="S12" s="44">
        <v>9</v>
      </c>
      <c r="T12" s="44">
        <v>43</v>
      </c>
      <c r="U12" s="44"/>
      <c r="V12" s="34">
        <f t="shared" si="2"/>
        <v>283.0000000000027</v>
      </c>
      <c r="W12" s="34">
        <v>17</v>
      </c>
      <c r="X12" s="34">
        <v>23</v>
      </c>
      <c r="Y12" s="34"/>
      <c r="Z12" s="35">
        <f t="shared" si="3"/>
        <v>5.6843418860808015E-12</v>
      </c>
      <c r="AA12" s="44">
        <v>17</v>
      </c>
      <c r="AB12" s="44">
        <v>34</v>
      </c>
      <c r="AC12" s="44"/>
      <c r="AD12" s="44">
        <v>17</v>
      </c>
      <c r="AE12" s="44">
        <v>38</v>
      </c>
      <c r="AF12" s="44">
        <v>38</v>
      </c>
      <c r="AG12" s="44"/>
      <c r="AH12" s="34">
        <f t="shared" si="4"/>
        <v>277.9999999999987</v>
      </c>
      <c r="AI12" s="34">
        <v>18</v>
      </c>
      <c r="AJ12" s="34">
        <v>15</v>
      </c>
      <c r="AK12" s="34"/>
      <c r="AL12" s="33">
        <f t="shared" si="5"/>
        <v>0</v>
      </c>
      <c r="AM12" s="44">
        <v>18</v>
      </c>
      <c r="AN12" s="44">
        <v>18</v>
      </c>
      <c r="AO12" s="44"/>
      <c r="AP12" s="44">
        <v>18</v>
      </c>
      <c r="AQ12" s="44">
        <v>22</v>
      </c>
      <c r="AR12" s="44">
        <v>40</v>
      </c>
      <c r="AS12" s="44"/>
      <c r="AT12" s="34">
        <f t="shared" si="6"/>
        <v>279.9999999999926</v>
      </c>
      <c r="AU12" s="34"/>
      <c r="AV12" s="34"/>
      <c r="AW12" s="34"/>
      <c r="AX12" s="35">
        <v>0</v>
      </c>
      <c r="AY12" s="44"/>
      <c r="AZ12" s="44"/>
      <c r="BA12" s="44"/>
      <c r="BB12" s="44"/>
      <c r="BC12" s="44"/>
      <c r="BD12" s="44"/>
      <c r="BE12" s="44"/>
      <c r="BF12" s="34">
        <v>0</v>
      </c>
      <c r="BG12" s="34"/>
      <c r="BH12" s="34"/>
      <c r="BI12" s="34"/>
      <c r="BJ12" s="33">
        <v>0</v>
      </c>
      <c r="BK12" s="63">
        <v>9</v>
      </c>
      <c r="BL12" s="34">
        <v>13</v>
      </c>
      <c r="BM12" s="34"/>
      <c r="BN12" s="35">
        <v>0</v>
      </c>
      <c r="BO12" s="34">
        <v>9</v>
      </c>
      <c r="BP12" s="34">
        <v>53</v>
      </c>
      <c r="BQ12" s="34"/>
      <c r="BR12" s="35">
        <f t="shared" si="7"/>
        <v>-3.637978807091713E-12</v>
      </c>
      <c r="BS12" s="44">
        <v>10</v>
      </c>
      <c r="BT12" s="44">
        <v>6</v>
      </c>
      <c r="BU12" s="44"/>
      <c r="BV12" s="44">
        <v>10</v>
      </c>
      <c r="BW12" s="44">
        <v>10</v>
      </c>
      <c r="BX12" s="44">
        <v>14</v>
      </c>
      <c r="BY12" s="44"/>
      <c r="BZ12" s="34">
        <f t="shared" si="8"/>
        <v>253.99999999999974</v>
      </c>
      <c r="CA12" s="34">
        <v>10</v>
      </c>
      <c r="CB12" s="34">
        <v>26</v>
      </c>
      <c r="CC12" s="34"/>
      <c r="CD12" s="33">
        <f t="shared" si="9"/>
        <v>0</v>
      </c>
      <c r="CE12" s="44">
        <v>10</v>
      </c>
      <c r="CF12" s="44">
        <v>46</v>
      </c>
      <c r="CG12" s="44"/>
      <c r="CH12" s="44">
        <v>10</v>
      </c>
      <c r="CI12" s="44">
        <v>56</v>
      </c>
      <c r="CJ12" s="44">
        <v>3</v>
      </c>
      <c r="CK12" s="44"/>
      <c r="CL12" s="34">
        <f t="shared" si="10"/>
        <v>602.9999999999983</v>
      </c>
      <c r="CM12" s="34">
        <v>11</v>
      </c>
      <c r="CN12" s="34">
        <v>24</v>
      </c>
      <c r="CO12" s="34"/>
      <c r="CP12" s="33">
        <f t="shared" si="20"/>
        <v>0</v>
      </c>
      <c r="CQ12" s="34">
        <v>11</v>
      </c>
      <c r="CR12" s="34">
        <v>27</v>
      </c>
      <c r="CS12" s="44"/>
      <c r="CT12" s="44">
        <v>11</v>
      </c>
      <c r="CU12" s="44">
        <v>31</v>
      </c>
      <c r="CV12" s="44">
        <v>16</v>
      </c>
      <c r="CW12" s="44"/>
      <c r="CX12" s="34">
        <f t="shared" si="11"/>
        <v>256.00000000000324</v>
      </c>
      <c r="CY12" s="34">
        <v>11</v>
      </c>
      <c r="CZ12" s="34">
        <v>47</v>
      </c>
      <c r="DA12" s="61"/>
      <c r="DB12" s="33">
        <f t="shared" si="21"/>
        <v>0</v>
      </c>
      <c r="DC12" s="44"/>
      <c r="DD12" s="44"/>
      <c r="DE12" s="44"/>
      <c r="DF12" s="44"/>
      <c r="DG12" s="44"/>
      <c r="DH12" s="44"/>
      <c r="DI12" s="44"/>
      <c r="DJ12" s="34">
        <v>513</v>
      </c>
      <c r="DK12" s="62"/>
      <c r="DL12" s="34"/>
      <c r="DM12" s="34"/>
      <c r="DN12" s="33">
        <v>0</v>
      </c>
      <c r="DO12" s="96"/>
      <c r="DP12" s="97"/>
      <c r="DQ12" s="97"/>
      <c r="DR12" s="33">
        <f t="shared" si="12"/>
        <v>-5400</v>
      </c>
      <c r="DS12" s="34"/>
      <c r="DT12" s="34"/>
      <c r="DU12" s="34"/>
      <c r="DV12" s="33">
        <f t="shared" si="13"/>
        <v>-180</v>
      </c>
      <c r="DW12" s="44"/>
      <c r="DX12" s="44"/>
      <c r="DY12" s="44"/>
      <c r="DZ12" s="44"/>
      <c r="EA12" s="44"/>
      <c r="EB12" s="44"/>
      <c r="EC12" s="44"/>
      <c r="ED12" s="34">
        <f>(TIME(DZ12,EA12,EB12)-TIME(DW12,DX12,DY12))*86400+EC12</f>
        <v>0</v>
      </c>
      <c r="EE12" s="34"/>
      <c r="EF12" s="34"/>
      <c r="EG12" s="34"/>
      <c r="EH12" s="33">
        <f t="shared" si="14"/>
        <v>-1080</v>
      </c>
      <c r="EI12" s="44"/>
      <c r="EJ12" s="44"/>
      <c r="EK12" s="44"/>
      <c r="EL12" s="44"/>
      <c r="EM12" s="44"/>
      <c r="EN12" s="44"/>
      <c r="EO12" s="44"/>
      <c r="EP12" s="34">
        <f>(TIME(EL12,EM12,EN12)-TIME(EI12,EJ12,EK12))*86400+EO12</f>
        <v>0</v>
      </c>
      <c r="EQ12" s="34"/>
      <c r="ER12" s="34"/>
      <c r="ES12" s="34"/>
      <c r="ET12" s="33">
        <f t="shared" si="15"/>
        <v>-900</v>
      </c>
      <c r="EU12" s="34"/>
      <c r="EV12" s="34"/>
      <c r="EW12" s="34"/>
      <c r="EX12" s="33">
        <f t="shared" si="16"/>
        <v>-1080</v>
      </c>
      <c r="EY12" s="34"/>
      <c r="EZ12" s="34"/>
      <c r="FA12" s="34"/>
      <c r="FB12" s="33">
        <f t="shared" si="17"/>
        <v>-180</v>
      </c>
      <c r="FC12" s="44"/>
      <c r="FD12" s="44"/>
      <c r="FE12" s="44"/>
      <c r="FF12" s="44"/>
      <c r="FG12" s="44"/>
      <c r="FH12" s="44"/>
      <c r="FI12" s="44"/>
      <c r="FJ12" s="34">
        <f>(TIME(FF12,FG12,FH12)-TIME(FC12,FD12,FE12))*86400+FI12</f>
        <v>0</v>
      </c>
      <c r="FK12" s="34"/>
      <c r="FL12" s="34"/>
      <c r="FM12" s="34"/>
      <c r="FN12" s="33">
        <f t="shared" si="18"/>
        <v>-1080</v>
      </c>
      <c r="FO12" s="44"/>
      <c r="FP12" s="44"/>
      <c r="FQ12" s="44"/>
      <c r="FR12" s="44"/>
      <c r="FS12" s="44"/>
      <c r="FT12" s="44"/>
      <c r="FU12" s="44"/>
      <c r="FV12" s="34">
        <f>(TIME(FR12,FS12,FT12)-TIME(FO12,FP12,FQ12))*86400+FU12</f>
        <v>0</v>
      </c>
      <c r="FW12" s="34"/>
      <c r="FX12" s="34"/>
      <c r="FY12" s="34"/>
      <c r="FZ12" s="33">
        <f t="shared" si="19"/>
        <v>-3300</v>
      </c>
    </row>
    <row r="13" spans="2:182" s="42" customFormat="1" ht="22.5" customHeight="1">
      <c r="B13" s="27">
        <f t="shared" si="0"/>
        <v>2443.000000000012</v>
      </c>
      <c r="C13" s="37" t="s">
        <v>102</v>
      </c>
      <c r="D13" s="38">
        <v>22</v>
      </c>
      <c r="E13" s="39" t="s">
        <v>56</v>
      </c>
      <c r="F13" s="43" t="s">
        <v>103</v>
      </c>
      <c r="G13" s="29">
        <v>15</v>
      </c>
      <c r="H13" s="30">
        <v>38</v>
      </c>
      <c r="I13" s="40"/>
      <c r="J13" s="31">
        <v>0</v>
      </c>
      <c r="K13" s="34">
        <v>16</v>
      </c>
      <c r="L13" s="34">
        <v>38</v>
      </c>
      <c r="M13" s="34"/>
      <c r="N13" s="33">
        <f t="shared" si="1"/>
        <v>0</v>
      </c>
      <c r="O13" s="32">
        <v>16</v>
      </c>
      <c r="P13" s="32">
        <v>41</v>
      </c>
      <c r="Q13" s="32"/>
      <c r="R13" s="32">
        <v>16</v>
      </c>
      <c r="S13" s="32">
        <v>45</v>
      </c>
      <c r="T13" s="32">
        <v>41</v>
      </c>
      <c r="U13" s="32"/>
      <c r="V13" s="34">
        <f t="shared" si="2"/>
        <v>280.99999999999915</v>
      </c>
      <c r="W13" s="34">
        <v>16</v>
      </c>
      <c r="X13" s="34">
        <v>59</v>
      </c>
      <c r="Y13" s="34"/>
      <c r="Z13" s="35">
        <f t="shared" si="3"/>
        <v>5.6843418860808015E-12</v>
      </c>
      <c r="AA13" s="32">
        <v>17</v>
      </c>
      <c r="AB13" s="32">
        <v>9</v>
      </c>
      <c r="AC13" s="32"/>
      <c r="AD13" s="32">
        <v>17</v>
      </c>
      <c r="AE13" s="32">
        <v>13</v>
      </c>
      <c r="AF13" s="32">
        <v>17</v>
      </c>
      <c r="AG13" s="32"/>
      <c r="AH13" s="34">
        <f t="shared" si="4"/>
        <v>257.000000000005</v>
      </c>
      <c r="AI13" s="34">
        <v>17</v>
      </c>
      <c r="AJ13" s="34">
        <v>50</v>
      </c>
      <c r="AK13" s="34"/>
      <c r="AL13" s="33">
        <f t="shared" si="5"/>
        <v>0</v>
      </c>
      <c r="AM13" s="32">
        <v>17</v>
      </c>
      <c r="AN13" s="32">
        <v>53</v>
      </c>
      <c r="AO13" s="32"/>
      <c r="AP13" s="32">
        <v>17</v>
      </c>
      <c r="AQ13" s="32">
        <v>57</v>
      </c>
      <c r="AR13" s="32">
        <v>14</v>
      </c>
      <c r="AS13" s="32"/>
      <c r="AT13" s="34">
        <f t="shared" si="6"/>
        <v>254.00000000000455</v>
      </c>
      <c r="AU13" s="34"/>
      <c r="AV13" s="34"/>
      <c r="AW13" s="34"/>
      <c r="AX13" s="35">
        <v>0</v>
      </c>
      <c r="AY13" s="32"/>
      <c r="AZ13" s="32"/>
      <c r="BA13" s="32"/>
      <c r="BB13" s="32"/>
      <c r="BC13" s="32"/>
      <c r="BD13" s="32"/>
      <c r="BE13" s="32"/>
      <c r="BF13" s="34">
        <v>0</v>
      </c>
      <c r="BG13" s="34"/>
      <c r="BH13" s="34"/>
      <c r="BI13" s="34"/>
      <c r="BJ13" s="33">
        <v>0</v>
      </c>
      <c r="BK13" s="63">
        <v>9</v>
      </c>
      <c r="BL13" s="34">
        <v>7</v>
      </c>
      <c r="BM13" s="34"/>
      <c r="BN13" s="35">
        <v>0</v>
      </c>
      <c r="BO13" s="34">
        <v>9</v>
      </c>
      <c r="BP13" s="34">
        <v>48</v>
      </c>
      <c r="BQ13" s="34"/>
      <c r="BR13" s="100">
        <v>10</v>
      </c>
      <c r="BS13" s="44">
        <v>10</v>
      </c>
      <c r="BT13" s="44">
        <v>0</v>
      </c>
      <c r="BU13" s="44"/>
      <c r="BV13" s="44">
        <v>10</v>
      </c>
      <c r="BW13" s="44">
        <v>5</v>
      </c>
      <c r="BX13" s="44">
        <v>7</v>
      </c>
      <c r="BY13" s="44"/>
      <c r="BZ13" s="34">
        <f t="shared" si="8"/>
        <v>306.9999999999968</v>
      </c>
      <c r="CA13" s="34">
        <v>10</v>
      </c>
      <c r="CB13" s="34">
        <v>25</v>
      </c>
      <c r="CC13" s="34"/>
      <c r="CD13" s="89">
        <v>50</v>
      </c>
      <c r="CE13" s="32">
        <v>10</v>
      </c>
      <c r="CF13" s="32">
        <v>44</v>
      </c>
      <c r="CG13" s="32"/>
      <c r="CH13" s="32">
        <v>10</v>
      </c>
      <c r="CI13" s="32">
        <v>52</v>
      </c>
      <c r="CJ13" s="32">
        <v>58</v>
      </c>
      <c r="CK13" s="32"/>
      <c r="CL13" s="34">
        <f t="shared" si="10"/>
        <v>537.9999999999993</v>
      </c>
      <c r="CM13" s="34">
        <v>11</v>
      </c>
      <c r="CN13" s="34">
        <v>22</v>
      </c>
      <c r="CO13" s="34"/>
      <c r="CP13" s="33">
        <f t="shared" si="20"/>
        <v>6.366462912410498E-12</v>
      </c>
      <c r="CQ13" s="32">
        <v>11</v>
      </c>
      <c r="CR13" s="32">
        <v>25</v>
      </c>
      <c r="CS13" s="32"/>
      <c r="CT13" s="32">
        <v>11</v>
      </c>
      <c r="CU13" s="32">
        <v>28</v>
      </c>
      <c r="CV13" s="32">
        <v>53</v>
      </c>
      <c r="CW13" s="32"/>
      <c r="CX13" s="34">
        <f t="shared" si="11"/>
        <v>233.00000000000125</v>
      </c>
      <c r="CY13" s="34">
        <v>11</v>
      </c>
      <c r="CZ13" s="34">
        <v>45</v>
      </c>
      <c r="DA13" s="61"/>
      <c r="DB13" s="33">
        <f t="shared" si="21"/>
        <v>0</v>
      </c>
      <c r="DC13" s="32"/>
      <c r="DD13" s="32"/>
      <c r="DE13" s="32"/>
      <c r="DF13" s="32"/>
      <c r="DG13" s="32"/>
      <c r="DH13" s="32"/>
      <c r="DI13" s="32"/>
      <c r="DJ13" s="34">
        <v>513</v>
      </c>
      <c r="DK13" s="62"/>
      <c r="DL13" s="34"/>
      <c r="DM13" s="34"/>
      <c r="DN13" s="33">
        <v>0</v>
      </c>
      <c r="DO13" s="96"/>
      <c r="DP13" s="97"/>
      <c r="DQ13" s="97"/>
      <c r="DR13" s="33">
        <f t="shared" si="12"/>
        <v>-5400</v>
      </c>
      <c r="DS13" s="34"/>
      <c r="DT13" s="34"/>
      <c r="DU13" s="34"/>
      <c r="DV13" s="33">
        <f t="shared" si="13"/>
        <v>-180</v>
      </c>
      <c r="DW13" s="32"/>
      <c r="DX13" s="32"/>
      <c r="DY13" s="32"/>
      <c r="DZ13" s="32"/>
      <c r="EA13" s="32"/>
      <c r="EB13" s="32"/>
      <c r="EC13" s="32"/>
      <c r="ED13" s="34">
        <v>0</v>
      </c>
      <c r="EE13" s="34"/>
      <c r="EF13" s="34"/>
      <c r="EG13" s="34"/>
      <c r="EH13" s="33">
        <f t="shared" si="14"/>
        <v>-1080</v>
      </c>
      <c r="EI13" s="32"/>
      <c r="EJ13" s="32"/>
      <c r="EK13" s="32"/>
      <c r="EL13" s="32"/>
      <c r="EM13" s="32"/>
      <c r="EN13" s="32"/>
      <c r="EO13" s="32"/>
      <c r="EP13" s="34">
        <v>0</v>
      </c>
      <c r="EQ13" s="34"/>
      <c r="ER13" s="34"/>
      <c r="ES13" s="34"/>
      <c r="ET13" s="33">
        <f t="shared" si="15"/>
        <v>-900</v>
      </c>
      <c r="EU13" s="34"/>
      <c r="EV13" s="34"/>
      <c r="EW13" s="34"/>
      <c r="EX13" s="33">
        <f t="shared" si="16"/>
        <v>-1080</v>
      </c>
      <c r="EY13" s="34"/>
      <c r="EZ13" s="34"/>
      <c r="FA13" s="34"/>
      <c r="FB13" s="33">
        <f t="shared" si="17"/>
        <v>-180</v>
      </c>
      <c r="FC13" s="32"/>
      <c r="FD13" s="32"/>
      <c r="FE13" s="32"/>
      <c r="FF13" s="32"/>
      <c r="FG13" s="32"/>
      <c r="FH13" s="32"/>
      <c r="FI13" s="32"/>
      <c r="FJ13" s="34">
        <v>0</v>
      </c>
      <c r="FK13" s="34"/>
      <c r="FL13" s="34"/>
      <c r="FM13" s="34"/>
      <c r="FN13" s="33">
        <f t="shared" si="18"/>
        <v>-1080</v>
      </c>
      <c r="FO13" s="32"/>
      <c r="FP13" s="32"/>
      <c r="FQ13" s="32"/>
      <c r="FR13" s="32"/>
      <c r="FS13" s="32"/>
      <c r="FT13" s="32"/>
      <c r="FU13" s="32"/>
      <c r="FV13" s="34">
        <v>0</v>
      </c>
      <c r="FW13" s="34"/>
      <c r="FX13" s="34"/>
      <c r="FY13" s="34"/>
      <c r="FZ13" s="33">
        <f t="shared" si="19"/>
        <v>-3300</v>
      </c>
    </row>
    <row r="14" spans="2:182" s="42" customFormat="1" ht="22.5" customHeight="1">
      <c r="B14" s="27">
        <f t="shared" si="0"/>
        <v>2594.0000000000014</v>
      </c>
      <c r="C14" s="66" t="s">
        <v>77</v>
      </c>
      <c r="D14" s="38">
        <v>17</v>
      </c>
      <c r="E14" s="28" t="s">
        <v>75</v>
      </c>
      <c r="F14" s="28" t="s">
        <v>76</v>
      </c>
      <c r="G14" s="29">
        <v>16</v>
      </c>
      <c r="H14" s="30">
        <v>6</v>
      </c>
      <c r="I14" s="40"/>
      <c r="J14" s="31">
        <v>0</v>
      </c>
      <c r="K14" s="34">
        <v>17</v>
      </c>
      <c r="L14" s="34">
        <v>6</v>
      </c>
      <c r="M14" s="34"/>
      <c r="N14" s="33">
        <f t="shared" si="1"/>
        <v>0</v>
      </c>
      <c r="O14" s="44">
        <v>17</v>
      </c>
      <c r="P14" s="44">
        <v>9</v>
      </c>
      <c r="Q14" s="44"/>
      <c r="R14" s="44">
        <v>17</v>
      </c>
      <c r="S14" s="44">
        <v>13</v>
      </c>
      <c r="T14" s="44">
        <v>55</v>
      </c>
      <c r="U14" s="44"/>
      <c r="V14" s="34">
        <f t="shared" si="2"/>
        <v>295.00000000000455</v>
      </c>
      <c r="W14" s="34">
        <v>17</v>
      </c>
      <c r="X14" s="34">
        <v>27</v>
      </c>
      <c r="Y14" s="34"/>
      <c r="Z14" s="35">
        <f t="shared" si="3"/>
        <v>5.6843418860808015E-12</v>
      </c>
      <c r="AA14" s="44">
        <v>17</v>
      </c>
      <c r="AB14" s="44">
        <v>38</v>
      </c>
      <c r="AC14" s="44"/>
      <c r="AD14" s="44">
        <v>17</v>
      </c>
      <c r="AE14" s="44">
        <v>42</v>
      </c>
      <c r="AF14" s="44">
        <v>37</v>
      </c>
      <c r="AG14" s="44"/>
      <c r="AH14" s="34">
        <f t="shared" si="4"/>
        <v>277.0000000000017</v>
      </c>
      <c r="AI14" s="34">
        <v>18</v>
      </c>
      <c r="AJ14" s="34">
        <v>19</v>
      </c>
      <c r="AK14" s="34"/>
      <c r="AL14" s="33">
        <f t="shared" si="5"/>
        <v>0</v>
      </c>
      <c r="AM14" s="44">
        <v>18</v>
      </c>
      <c r="AN14" s="44">
        <v>22</v>
      </c>
      <c r="AO14" s="44"/>
      <c r="AP14" s="44">
        <v>18</v>
      </c>
      <c r="AQ14" s="44">
        <v>26</v>
      </c>
      <c r="AR14" s="44">
        <v>44</v>
      </c>
      <c r="AS14" s="44"/>
      <c r="AT14" s="34">
        <f t="shared" si="6"/>
        <v>283.99999999999005</v>
      </c>
      <c r="AU14" s="34"/>
      <c r="AV14" s="34"/>
      <c r="AW14" s="34"/>
      <c r="AX14" s="35">
        <v>0</v>
      </c>
      <c r="AY14" s="44"/>
      <c r="AZ14" s="44"/>
      <c r="BA14" s="44"/>
      <c r="BB14" s="44"/>
      <c r="BC14" s="44"/>
      <c r="BD14" s="44"/>
      <c r="BE14" s="44"/>
      <c r="BF14" s="34">
        <v>0</v>
      </c>
      <c r="BG14" s="34"/>
      <c r="BH14" s="34"/>
      <c r="BI14" s="34"/>
      <c r="BJ14" s="33">
        <v>0</v>
      </c>
      <c r="BK14" s="63">
        <v>9</v>
      </c>
      <c r="BL14" s="34">
        <v>15</v>
      </c>
      <c r="BM14" s="34"/>
      <c r="BN14" s="35">
        <v>0</v>
      </c>
      <c r="BO14" s="34">
        <v>9</v>
      </c>
      <c r="BP14" s="34">
        <v>55</v>
      </c>
      <c r="BQ14" s="34"/>
      <c r="BR14" s="35">
        <f t="shared" si="7"/>
        <v>-3.637978807091713E-12</v>
      </c>
      <c r="BS14" s="44">
        <v>10</v>
      </c>
      <c r="BT14" s="44">
        <v>8</v>
      </c>
      <c r="BU14" s="44"/>
      <c r="BV14" s="44">
        <v>10</v>
      </c>
      <c r="BW14" s="44">
        <v>13</v>
      </c>
      <c r="BX14" s="44">
        <v>22</v>
      </c>
      <c r="BY14" s="44"/>
      <c r="BZ14" s="34">
        <f t="shared" si="8"/>
        <v>321.9999999999992</v>
      </c>
      <c r="CA14" s="34">
        <v>10</v>
      </c>
      <c r="CB14" s="34">
        <v>29</v>
      </c>
      <c r="CC14" s="34"/>
      <c r="CD14" s="89">
        <v>10</v>
      </c>
      <c r="CE14" s="32">
        <v>10</v>
      </c>
      <c r="CF14" s="32">
        <v>48</v>
      </c>
      <c r="CG14" s="32"/>
      <c r="CH14" s="32">
        <v>10</v>
      </c>
      <c r="CI14" s="32">
        <v>58</v>
      </c>
      <c r="CJ14" s="32">
        <v>9</v>
      </c>
      <c r="CK14" s="32"/>
      <c r="CL14" s="34">
        <f t="shared" si="10"/>
        <v>608.9999999999993</v>
      </c>
      <c r="CM14" s="34">
        <v>11</v>
      </c>
      <c r="CN14" s="34">
        <v>26</v>
      </c>
      <c r="CO14" s="34"/>
      <c r="CP14" s="33">
        <f t="shared" si="20"/>
        <v>0</v>
      </c>
      <c r="CQ14" s="32">
        <v>11</v>
      </c>
      <c r="CR14" s="32">
        <v>29</v>
      </c>
      <c r="CS14" s="32"/>
      <c r="CT14" s="32">
        <v>11</v>
      </c>
      <c r="CU14" s="32">
        <v>33</v>
      </c>
      <c r="CV14" s="32">
        <v>44</v>
      </c>
      <c r="CW14" s="32"/>
      <c r="CX14" s="34">
        <f t="shared" si="11"/>
        <v>284.00000000000443</v>
      </c>
      <c r="CY14" s="34">
        <v>11</v>
      </c>
      <c r="CZ14" s="34">
        <v>49</v>
      </c>
      <c r="DA14" s="61"/>
      <c r="DB14" s="33">
        <f t="shared" si="21"/>
        <v>0</v>
      </c>
      <c r="DC14" s="32"/>
      <c r="DD14" s="32"/>
      <c r="DE14" s="32"/>
      <c r="DF14" s="32"/>
      <c r="DG14" s="32"/>
      <c r="DH14" s="32"/>
      <c r="DI14" s="32"/>
      <c r="DJ14" s="34">
        <v>513</v>
      </c>
      <c r="DK14" s="62"/>
      <c r="DL14" s="34"/>
      <c r="DM14" s="34"/>
      <c r="DN14" s="33">
        <v>0</v>
      </c>
      <c r="DO14" s="96"/>
      <c r="DP14" s="97"/>
      <c r="DQ14" s="97"/>
      <c r="DR14" s="33">
        <f t="shared" si="12"/>
        <v>-5400</v>
      </c>
      <c r="DS14" s="34"/>
      <c r="DT14" s="34"/>
      <c r="DU14" s="34"/>
      <c r="DV14" s="33">
        <f t="shared" si="13"/>
        <v>-180</v>
      </c>
      <c r="DW14" s="32"/>
      <c r="DX14" s="32"/>
      <c r="DY14" s="32"/>
      <c r="DZ14" s="32"/>
      <c r="EA14" s="32"/>
      <c r="EB14" s="32"/>
      <c r="EC14" s="32"/>
      <c r="ED14" s="34">
        <v>0</v>
      </c>
      <c r="EE14" s="34"/>
      <c r="EF14" s="34"/>
      <c r="EG14" s="34"/>
      <c r="EH14" s="33">
        <f t="shared" si="14"/>
        <v>-1080</v>
      </c>
      <c r="EI14" s="32"/>
      <c r="EJ14" s="32"/>
      <c r="EK14" s="32"/>
      <c r="EL14" s="32"/>
      <c r="EM14" s="32"/>
      <c r="EN14" s="32"/>
      <c r="EO14" s="32"/>
      <c r="EP14" s="34">
        <v>0</v>
      </c>
      <c r="EQ14" s="34"/>
      <c r="ER14" s="34"/>
      <c r="ES14" s="34"/>
      <c r="ET14" s="33">
        <f t="shared" si="15"/>
        <v>-900</v>
      </c>
      <c r="EU14" s="34"/>
      <c r="EV14" s="34"/>
      <c r="EW14" s="34"/>
      <c r="EX14" s="33">
        <f t="shared" si="16"/>
        <v>-1080</v>
      </c>
      <c r="EY14" s="34"/>
      <c r="EZ14" s="34"/>
      <c r="FA14" s="34"/>
      <c r="FB14" s="33">
        <f t="shared" si="17"/>
        <v>-180</v>
      </c>
      <c r="FC14" s="32"/>
      <c r="FD14" s="32"/>
      <c r="FE14" s="32"/>
      <c r="FF14" s="32"/>
      <c r="FG14" s="32"/>
      <c r="FH14" s="32"/>
      <c r="FI14" s="32"/>
      <c r="FJ14" s="34">
        <v>0</v>
      </c>
      <c r="FK14" s="34"/>
      <c r="FL14" s="34"/>
      <c r="FM14" s="34"/>
      <c r="FN14" s="33">
        <f t="shared" si="18"/>
        <v>-1080</v>
      </c>
      <c r="FO14" s="32"/>
      <c r="FP14" s="32"/>
      <c r="FQ14" s="32"/>
      <c r="FR14" s="32"/>
      <c r="FS14" s="32"/>
      <c r="FT14" s="32"/>
      <c r="FU14" s="32"/>
      <c r="FV14" s="34">
        <v>0</v>
      </c>
      <c r="FW14" s="34"/>
      <c r="FX14" s="34"/>
      <c r="FY14" s="34"/>
      <c r="FZ14" s="33">
        <f t="shared" si="19"/>
        <v>-3300</v>
      </c>
    </row>
    <row r="15" spans="1:182" s="36" customFormat="1" ht="22.5" customHeight="1">
      <c r="A15" s="42"/>
      <c r="B15" s="27">
        <f t="shared" si="0"/>
        <v>2600.0000000000064</v>
      </c>
      <c r="C15" s="37" t="s">
        <v>87</v>
      </c>
      <c r="D15" s="38">
        <v>31</v>
      </c>
      <c r="E15" s="28" t="s">
        <v>95</v>
      </c>
      <c r="F15" s="43" t="s">
        <v>96</v>
      </c>
      <c r="G15" s="29">
        <v>15</v>
      </c>
      <c r="H15" s="30">
        <v>54</v>
      </c>
      <c r="I15" s="31"/>
      <c r="J15" s="31">
        <v>0</v>
      </c>
      <c r="K15" s="34">
        <v>16</v>
      </c>
      <c r="L15" s="34">
        <v>54</v>
      </c>
      <c r="M15" s="34"/>
      <c r="N15" s="33">
        <f t="shared" si="1"/>
        <v>0</v>
      </c>
      <c r="O15" s="44">
        <v>16</v>
      </c>
      <c r="P15" s="44">
        <v>57</v>
      </c>
      <c r="Q15" s="44"/>
      <c r="R15" s="44">
        <v>17</v>
      </c>
      <c r="S15" s="44">
        <v>2</v>
      </c>
      <c r="T15" s="44">
        <v>0</v>
      </c>
      <c r="U15" s="44"/>
      <c r="V15" s="34">
        <f t="shared" si="2"/>
        <v>300.0000000000085</v>
      </c>
      <c r="W15" s="34">
        <v>17</v>
      </c>
      <c r="X15" s="34">
        <v>15</v>
      </c>
      <c r="Y15" s="34"/>
      <c r="Z15" s="35">
        <f t="shared" si="3"/>
        <v>5.6843418860808015E-12</v>
      </c>
      <c r="AA15" s="44">
        <v>17</v>
      </c>
      <c r="AB15" s="44">
        <v>25</v>
      </c>
      <c r="AC15" s="44"/>
      <c r="AD15" s="44">
        <v>17</v>
      </c>
      <c r="AE15" s="44">
        <v>30</v>
      </c>
      <c r="AF15" s="44">
        <v>23</v>
      </c>
      <c r="AG15" s="44"/>
      <c r="AH15" s="34">
        <f t="shared" si="4"/>
        <v>322.99999999999613</v>
      </c>
      <c r="AI15" s="34">
        <v>18</v>
      </c>
      <c r="AJ15" s="34">
        <v>6</v>
      </c>
      <c r="AK15" s="34"/>
      <c r="AL15" s="33">
        <f t="shared" si="5"/>
        <v>0</v>
      </c>
      <c r="AM15" s="44">
        <v>18</v>
      </c>
      <c r="AN15" s="44">
        <v>9</v>
      </c>
      <c r="AO15" s="44"/>
      <c r="AP15" s="44">
        <v>18</v>
      </c>
      <c r="AQ15" s="44">
        <v>13</v>
      </c>
      <c r="AR15" s="44">
        <v>48</v>
      </c>
      <c r="AS15" s="44"/>
      <c r="AT15" s="34">
        <f t="shared" si="6"/>
        <v>288.00000000000665</v>
      </c>
      <c r="AU15" s="34"/>
      <c r="AV15" s="34"/>
      <c r="AW15" s="34"/>
      <c r="AX15" s="35">
        <v>0</v>
      </c>
      <c r="AY15" s="44"/>
      <c r="AZ15" s="44"/>
      <c r="BA15" s="44"/>
      <c r="BB15" s="44"/>
      <c r="BC15" s="44"/>
      <c r="BD15" s="44"/>
      <c r="BE15" s="44"/>
      <c r="BF15" s="34">
        <v>0</v>
      </c>
      <c r="BG15" s="34"/>
      <c r="BH15" s="34"/>
      <c r="BI15" s="34"/>
      <c r="BJ15" s="33">
        <v>0</v>
      </c>
      <c r="BK15" s="63">
        <v>9</v>
      </c>
      <c r="BL15" s="34">
        <v>19</v>
      </c>
      <c r="BM15" s="34"/>
      <c r="BN15" s="35">
        <v>0</v>
      </c>
      <c r="BO15" s="34">
        <v>9</v>
      </c>
      <c r="BP15" s="34">
        <v>59</v>
      </c>
      <c r="BQ15" s="34"/>
      <c r="BR15" s="35">
        <f t="shared" si="7"/>
        <v>-3.637978807091713E-12</v>
      </c>
      <c r="BS15" s="44">
        <v>10</v>
      </c>
      <c r="BT15" s="44">
        <v>12</v>
      </c>
      <c r="BU15" s="44"/>
      <c r="BV15" s="44">
        <v>10</v>
      </c>
      <c r="BW15" s="44">
        <v>16</v>
      </c>
      <c r="BX15" s="44">
        <v>44</v>
      </c>
      <c r="BY15" s="44"/>
      <c r="BZ15" s="34">
        <f t="shared" si="8"/>
        <v>283.99999999999966</v>
      </c>
      <c r="CA15" s="34">
        <v>10</v>
      </c>
      <c r="CB15" s="34">
        <v>32</v>
      </c>
      <c r="CC15" s="34"/>
      <c r="CD15" s="33">
        <f aca="true" t="shared" si="22" ref="CD15:CD22">(TIME(CA15,CB15,CC15)-TIME(BS15,BT15,BU15))*86400-1200</f>
        <v>0</v>
      </c>
      <c r="CE15" s="44">
        <v>10</v>
      </c>
      <c r="CF15" s="44">
        <v>52</v>
      </c>
      <c r="CG15" s="44"/>
      <c r="CH15" s="44">
        <v>11</v>
      </c>
      <c r="CI15" s="44">
        <v>2</v>
      </c>
      <c r="CJ15" s="44">
        <v>17</v>
      </c>
      <c r="CK15" s="44"/>
      <c r="CL15" s="34">
        <f t="shared" si="10"/>
        <v>616.999999999999</v>
      </c>
      <c r="CM15" s="34">
        <v>11</v>
      </c>
      <c r="CN15" s="34">
        <v>30</v>
      </c>
      <c r="CO15" s="34"/>
      <c r="CP15" s="33">
        <f t="shared" si="20"/>
        <v>0</v>
      </c>
      <c r="CQ15" s="34">
        <v>11</v>
      </c>
      <c r="CR15" s="34">
        <v>33</v>
      </c>
      <c r="CS15" s="44"/>
      <c r="CT15" s="44">
        <v>11</v>
      </c>
      <c r="CU15" s="44">
        <v>37</v>
      </c>
      <c r="CV15" s="44">
        <v>35</v>
      </c>
      <c r="CW15" s="44"/>
      <c r="CX15" s="34">
        <f t="shared" si="11"/>
        <v>274.99999999999824</v>
      </c>
      <c r="CY15" s="34">
        <v>11</v>
      </c>
      <c r="CZ15" s="34">
        <v>53</v>
      </c>
      <c r="DA15" s="61"/>
      <c r="DB15" s="33">
        <f t="shared" si="21"/>
        <v>-4.320099833421409E-12</v>
      </c>
      <c r="DC15" s="44"/>
      <c r="DD15" s="44"/>
      <c r="DE15" s="44"/>
      <c r="DF15" s="44"/>
      <c r="DG15" s="44"/>
      <c r="DH15" s="44"/>
      <c r="DI15" s="44"/>
      <c r="DJ15" s="34">
        <v>513</v>
      </c>
      <c r="DK15" s="62"/>
      <c r="DL15" s="34"/>
      <c r="DM15" s="34"/>
      <c r="DN15" s="33">
        <v>0</v>
      </c>
      <c r="DO15" s="96"/>
      <c r="DP15" s="97"/>
      <c r="DQ15" s="97"/>
      <c r="DR15" s="33">
        <f t="shared" si="12"/>
        <v>-5400</v>
      </c>
      <c r="DS15" s="34"/>
      <c r="DT15" s="34"/>
      <c r="DU15" s="34"/>
      <c r="DV15" s="33">
        <f t="shared" si="13"/>
        <v>-180</v>
      </c>
      <c r="DW15" s="44"/>
      <c r="DX15" s="44"/>
      <c r="DY15" s="44"/>
      <c r="DZ15" s="44"/>
      <c r="EA15" s="44"/>
      <c r="EB15" s="44"/>
      <c r="EC15" s="44"/>
      <c r="ED15" s="34">
        <f aca="true" t="shared" si="23" ref="ED15:ED20">(TIME(DZ15,EA15,EB15)-TIME(DW15,DX15,DY15))*86400+EC15</f>
        <v>0</v>
      </c>
      <c r="EE15" s="34"/>
      <c r="EF15" s="34"/>
      <c r="EG15" s="34"/>
      <c r="EH15" s="33">
        <f t="shared" si="14"/>
        <v>-1080</v>
      </c>
      <c r="EI15" s="44"/>
      <c r="EJ15" s="44"/>
      <c r="EK15" s="44"/>
      <c r="EL15" s="44"/>
      <c r="EM15" s="44"/>
      <c r="EN15" s="44"/>
      <c r="EO15" s="44"/>
      <c r="EP15" s="34">
        <f aca="true" t="shared" si="24" ref="EP15:EP20">(TIME(EL15,EM15,EN15)-TIME(EI15,EJ15,EK15))*86400+EO15</f>
        <v>0</v>
      </c>
      <c r="EQ15" s="34"/>
      <c r="ER15" s="34"/>
      <c r="ES15" s="34"/>
      <c r="ET15" s="33">
        <f t="shared" si="15"/>
        <v>-900</v>
      </c>
      <c r="EU15" s="34"/>
      <c r="EV15" s="34"/>
      <c r="EW15" s="34"/>
      <c r="EX15" s="33">
        <f t="shared" si="16"/>
        <v>-1080</v>
      </c>
      <c r="EY15" s="34"/>
      <c r="EZ15" s="34"/>
      <c r="FA15" s="34"/>
      <c r="FB15" s="33">
        <f t="shared" si="17"/>
        <v>-180</v>
      </c>
      <c r="FC15" s="44"/>
      <c r="FD15" s="44"/>
      <c r="FE15" s="44"/>
      <c r="FF15" s="44"/>
      <c r="FG15" s="44"/>
      <c r="FH15" s="44"/>
      <c r="FI15" s="44"/>
      <c r="FJ15" s="34">
        <f aca="true" t="shared" si="25" ref="FJ15:FJ20">(TIME(FF15,FG15,FH15)-TIME(FC15,FD15,FE15))*86400+FI15</f>
        <v>0</v>
      </c>
      <c r="FK15" s="34"/>
      <c r="FL15" s="34"/>
      <c r="FM15" s="34"/>
      <c r="FN15" s="33">
        <f t="shared" si="18"/>
        <v>-1080</v>
      </c>
      <c r="FO15" s="44"/>
      <c r="FP15" s="44"/>
      <c r="FQ15" s="44"/>
      <c r="FR15" s="44"/>
      <c r="FS15" s="44"/>
      <c r="FT15" s="44"/>
      <c r="FU15" s="44"/>
      <c r="FV15" s="34">
        <f aca="true" t="shared" si="26" ref="FV15:FV20">(TIME(FR15,FS15,FT15)-TIME(FO15,FP15,FQ15))*86400+FU15</f>
        <v>0</v>
      </c>
      <c r="FW15" s="34"/>
      <c r="FX15" s="34"/>
      <c r="FY15" s="34"/>
      <c r="FZ15" s="33">
        <f t="shared" si="19"/>
        <v>-3300</v>
      </c>
    </row>
    <row r="16" spans="2:182" s="42" customFormat="1" ht="22.5" customHeight="1">
      <c r="B16" s="27">
        <f t="shared" si="0"/>
        <v>2602.00000000002</v>
      </c>
      <c r="C16" s="37" t="s">
        <v>77</v>
      </c>
      <c r="D16" s="38">
        <v>29</v>
      </c>
      <c r="E16" s="28" t="s">
        <v>84</v>
      </c>
      <c r="F16" s="43" t="s">
        <v>80</v>
      </c>
      <c r="G16" s="29">
        <v>16</v>
      </c>
      <c r="H16" s="30">
        <v>8</v>
      </c>
      <c r="I16" s="40"/>
      <c r="J16" s="31">
        <v>0</v>
      </c>
      <c r="K16" s="34">
        <v>17</v>
      </c>
      <c r="L16" s="34">
        <v>8</v>
      </c>
      <c r="M16" s="34"/>
      <c r="N16" s="33">
        <f t="shared" si="1"/>
        <v>6.366462912410498E-12</v>
      </c>
      <c r="O16" s="44">
        <v>17</v>
      </c>
      <c r="P16" s="44">
        <v>11</v>
      </c>
      <c r="Q16" s="44"/>
      <c r="R16" s="44">
        <v>17</v>
      </c>
      <c r="S16" s="44">
        <v>16</v>
      </c>
      <c r="T16" s="44">
        <v>10</v>
      </c>
      <c r="U16" s="44"/>
      <c r="V16" s="34">
        <f t="shared" si="2"/>
        <v>310.0000000000069</v>
      </c>
      <c r="W16" s="34">
        <v>17</v>
      </c>
      <c r="X16" s="34">
        <v>29</v>
      </c>
      <c r="Y16" s="34"/>
      <c r="Z16" s="35">
        <f t="shared" si="3"/>
        <v>5.6843418860808015E-12</v>
      </c>
      <c r="AA16" s="44">
        <v>17</v>
      </c>
      <c r="AB16" s="44">
        <v>42</v>
      </c>
      <c r="AC16" s="44"/>
      <c r="AD16" s="44">
        <v>17</v>
      </c>
      <c r="AE16" s="44">
        <v>47</v>
      </c>
      <c r="AF16" s="44">
        <v>1</v>
      </c>
      <c r="AG16" s="44"/>
      <c r="AH16" s="34">
        <f t="shared" si="4"/>
        <v>301.00000000000546</v>
      </c>
      <c r="AI16" s="34">
        <v>18</v>
      </c>
      <c r="AJ16" s="34">
        <v>23</v>
      </c>
      <c r="AK16" s="34"/>
      <c r="AL16" s="33">
        <f t="shared" si="5"/>
        <v>0</v>
      </c>
      <c r="AM16" s="44">
        <v>18</v>
      </c>
      <c r="AN16" s="44">
        <v>26</v>
      </c>
      <c r="AO16" s="44"/>
      <c r="AP16" s="44">
        <v>18</v>
      </c>
      <c r="AQ16" s="44">
        <v>30</v>
      </c>
      <c r="AR16" s="44">
        <v>55</v>
      </c>
      <c r="AS16" s="44"/>
      <c r="AT16" s="34">
        <f t="shared" si="6"/>
        <v>295.00000000000455</v>
      </c>
      <c r="AU16" s="34"/>
      <c r="AV16" s="34"/>
      <c r="AW16" s="34"/>
      <c r="AX16" s="35">
        <v>0</v>
      </c>
      <c r="AY16" s="44"/>
      <c r="AZ16" s="44"/>
      <c r="BA16" s="44"/>
      <c r="BB16" s="44"/>
      <c r="BC16" s="44"/>
      <c r="BD16" s="44"/>
      <c r="BE16" s="44"/>
      <c r="BF16" s="34">
        <v>0</v>
      </c>
      <c r="BG16" s="34"/>
      <c r="BH16" s="34"/>
      <c r="BI16" s="34"/>
      <c r="BJ16" s="33">
        <v>0</v>
      </c>
      <c r="BK16" s="63">
        <v>9</v>
      </c>
      <c r="BL16" s="34">
        <v>17</v>
      </c>
      <c r="BM16" s="34"/>
      <c r="BN16" s="35">
        <v>0</v>
      </c>
      <c r="BO16" s="34">
        <v>9</v>
      </c>
      <c r="BP16" s="34">
        <v>57</v>
      </c>
      <c r="BQ16" s="34"/>
      <c r="BR16" s="35">
        <f t="shared" si="7"/>
        <v>-3.637978807091713E-12</v>
      </c>
      <c r="BS16" s="32">
        <v>10</v>
      </c>
      <c r="BT16" s="32">
        <v>10</v>
      </c>
      <c r="BU16" s="32"/>
      <c r="BV16" s="32">
        <v>10</v>
      </c>
      <c r="BW16" s="32">
        <v>14</v>
      </c>
      <c r="BX16" s="32">
        <v>48</v>
      </c>
      <c r="BY16" s="32"/>
      <c r="BZ16" s="34">
        <f t="shared" si="8"/>
        <v>287.99999999999704</v>
      </c>
      <c r="CA16" s="34">
        <v>10</v>
      </c>
      <c r="CB16" s="34">
        <v>30</v>
      </c>
      <c r="CC16" s="34"/>
      <c r="CD16" s="33">
        <f t="shared" si="22"/>
        <v>0</v>
      </c>
      <c r="CE16" s="32">
        <v>10</v>
      </c>
      <c r="CF16" s="32">
        <v>50</v>
      </c>
      <c r="CG16" s="32"/>
      <c r="CH16" s="32">
        <v>11</v>
      </c>
      <c r="CI16" s="32">
        <v>0</v>
      </c>
      <c r="CJ16" s="32">
        <v>21</v>
      </c>
      <c r="CK16" s="32"/>
      <c r="CL16" s="34">
        <f t="shared" si="10"/>
        <v>621.0000000000011</v>
      </c>
      <c r="CM16" s="34">
        <v>11</v>
      </c>
      <c r="CN16" s="34">
        <v>28</v>
      </c>
      <c r="CO16" s="34"/>
      <c r="CP16" s="33">
        <f t="shared" si="20"/>
        <v>0</v>
      </c>
      <c r="CQ16" s="34">
        <v>11</v>
      </c>
      <c r="CR16" s="34">
        <v>31</v>
      </c>
      <c r="CS16" s="32"/>
      <c r="CT16" s="32">
        <v>11</v>
      </c>
      <c r="CU16" s="32">
        <v>35</v>
      </c>
      <c r="CV16" s="32">
        <v>34</v>
      </c>
      <c r="CW16" s="32"/>
      <c r="CX16" s="34">
        <f t="shared" si="11"/>
        <v>274.00000000000125</v>
      </c>
      <c r="CY16" s="34">
        <v>11</v>
      </c>
      <c r="CZ16" s="34">
        <v>51</v>
      </c>
      <c r="DA16" s="61"/>
      <c r="DB16" s="33">
        <f t="shared" si="21"/>
        <v>-4.320099833421409E-12</v>
      </c>
      <c r="DC16" s="32"/>
      <c r="DD16" s="32"/>
      <c r="DE16" s="32"/>
      <c r="DF16" s="32"/>
      <c r="DG16" s="32"/>
      <c r="DH16" s="32"/>
      <c r="DI16" s="32"/>
      <c r="DJ16" s="34">
        <v>513</v>
      </c>
      <c r="DK16" s="62"/>
      <c r="DL16" s="34"/>
      <c r="DM16" s="34"/>
      <c r="DN16" s="33">
        <v>0</v>
      </c>
      <c r="DO16" s="96"/>
      <c r="DP16" s="97"/>
      <c r="DQ16" s="97"/>
      <c r="DR16" s="33">
        <f t="shared" si="12"/>
        <v>-5400</v>
      </c>
      <c r="DS16" s="34"/>
      <c r="DT16" s="34"/>
      <c r="DU16" s="34"/>
      <c r="DV16" s="33">
        <f t="shared" si="13"/>
        <v>-180</v>
      </c>
      <c r="DW16" s="32"/>
      <c r="DX16" s="32"/>
      <c r="DY16" s="32"/>
      <c r="DZ16" s="32"/>
      <c r="EA16" s="32"/>
      <c r="EB16" s="32"/>
      <c r="EC16" s="32"/>
      <c r="ED16" s="34">
        <f t="shared" si="23"/>
        <v>0</v>
      </c>
      <c r="EE16" s="34"/>
      <c r="EF16" s="34"/>
      <c r="EG16" s="34"/>
      <c r="EH16" s="33">
        <f t="shared" si="14"/>
        <v>-1080</v>
      </c>
      <c r="EI16" s="32"/>
      <c r="EJ16" s="32"/>
      <c r="EK16" s="32"/>
      <c r="EL16" s="32"/>
      <c r="EM16" s="32"/>
      <c r="EN16" s="32"/>
      <c r="EO16" s="32"/>
      <c r="EP16" s="34">
        <f t="shared" si="24"/>
        <v>0</v>
      </c>
      <c r="EQ16" s="34"/>
      <c r="ER16" s="34"/>
      <c r="ES16" s="34"/>
      <c r="ET16" s="33">
        <f t="shared" si="15"/>
        <v>-900</v>
      </c>
      <c r="EU16" s="34"/>
      <c r="EV16" s="34"/>
      <c r="EW16" s="34"/>
      <c r="EX16" s="33">
        <f t="shared" si="16"/>
        <v>-1080</v>
      </c>
      <c r="EY16" s="34"/>
      <c r="EZ16" s="34"/>
      <c r="FA16" s="34"/>
      <c r="FB16" s="33">
        <f t="shared" si="17"/>
        <v>-180</v>
      </c>
      <c r="FC16" s="32"/>
      <c r="FD16" s="32"/>
      <c r="FE16" s="32"/>
      <c r="FF16" s="32"/>
      <c r="FG16" s="32"/>
      <c r="FH16" s="32"/>
      <c r="FI16" s="32"/>
      <c r="FJ16" s="34">
        <f t="shared" si="25"/>
        <v>0</v>
      </c>
      <c r="FK16" s="34"/>
      <c r="FL16" s="34"/>
      <c r="FM16" s="34"/>
      <c r="FN16" s="33">
        <f t="shared" si="18"/>
        <v>-1080</v>
      </c>
      <c r="FO16" s="32"/>
      <c r="FP16" s="32"/>
      <c r="FQ16" s="32"/>
      <c r="FR16" s="32"/>
      <c r="FS16" s="32"/>
      <c r="FT16" s="32"/>
      <c r="FU16" s="32"/>
      <c r="FV16" s="34">
        <f t="shared" si="26"/>
        <v>0</v>
      </c>
      <c r="FW16" s="34"/>
      <c r="FX16" s="34"/>
      <c r="FY16" s="34"/>
      <c r="FZ16" s="33">
        <f t="shared" si="19"/>
        <v>-3300</v>
      </c>
    </row>
    <row r="17" spans="1:182" s="36" customFormat="1" ht="22.5" customHeight="1">
      <c r="A17" s="42"/>
      <c r="B17" s="27">
        <f t="shared" si="0"/>
        <v>2696.9999999999945</v>
      </c>
      <c r="C17" s="37" t="s">
        <v>87</v>
      </c>
      <c r="D17" s="38">
        <v>27</v>
      </c>
      <c r="E17" s="39" t="s">
        <v>101</v>
      </c>
      <c r="F17" s="43" t="s">
        <v>94</v>
      </c>
      <c r="G17" s="29">
        <v>15</v>
      </c>
      <c r="H17" s="30">
        <v>44</v>
      </c>
      <c r="I17" s="31"/>
      <c r="J17" s="31">
        <v>0</v>
      </c>
      <c r="K17" s="34">
        <v>16</v>
      </c>
      <c r="L17" s="34">
        <v>44</v>
      </c>
      <c r="M17" s="34"/>
      <c r="N17" s="33">
        <f t="shared" si="1"/>
        <v>6.366462912410498E-12</v>
      </c>
      <c r="O17" s="44">
        <v>16</v>
      </c>
      <c r="P17" s="44">
        <v>47</v>
      </c>
      <c r="Q17" s="44"/>
      <c r="R17" s="44">
        <v>16</v>
      </c>
      <c r="S17" s="44">
        <v>52</v>
      </c>
      <c r="T17" s="44">
        <v>8</v>
      </c>
      <c r="U17" s="44"/>
      <c r="V17" s="34">
        <f t="shared" si="2"/>
        <v>307.9999999999938</v>
      </c>
      <c r="W17" s="34">
        <v>17</v>
      </c>
      <c r="X17" s="34">
        <v>5</v>
      </c>
      <c r="Y17" s="34"/>
      <c r="Z17" s="35">
        <f t="shared" si="3"/>
        <v>-1.3415046851150692E-11</v>
      </c>
      <c r="AA17" s="44">
        <v>17</v>
      </c>
      <c r="AB17" s="44">
        <v>15</v>
      </c>
      <c r="AC17" s="44"/>
      <c r="AD17" s="44">
        <v>17</v>
      </c>
      <c r="AE17" s="44">
        <v>20</v>
      </c>
      <c r="AF17" s="44">
        <v>17</v>
      </c>
      <c r="AG17" s="44"/>
      <c r="AH17" s="34">
        <f t="shared" si="4"/>
        <v>317.0000000000048</v>
      </c>
      <c r="AI17" s="34">
        <v>17</v>
      </c>
      <c r="AJ17" s="34">
        <v>56</v>
      </c>
      <c r="AK17" s="34"/>
      <c r="AL17" s="33">
        <f t="shared" si="5"/>
        <v>0</v>
      </c>
      <c r="AM17" s="44">
        <v>17</v>
      </c>
      <c r="AN17" s="44">
        <v>59</v>
      </c>
      <c r="AO17" s="44"/>
      <c r="AP17" s="44">
        <v>18</v>
      </c>
      <c r="AQ17" s="44">
        <v>4</v>
      </c>
      <c r="AR17" s="44">
        <v>13</v>
      </c>
      <c r="AS17" s="44"/>
      <c r="AT17" s="34">
        <f t="shared" si="6"/>
        <v>313.0000000000074</v>
      </c>
      <c r="AU17" s="34"/>
      <c r="AV17" s="34"/>
      <c r="AW17" s="34"/>
      <c r="AX17" s="35">
        <v>0</v>
      </c>
      <c r="AY17" s="44"/>
      <c r="AZ17" s="44"/>
      <c r="BA17" s="44"/>
      <c r="BB17" s="44"/>
      <c r="BC17" s="44"/>
      <c r="BD17" s="44"/>
      <c r="BE17" s="44"/>
      <c r="BF17" s="34">
        <v>0</v>
      </c>
      <c r="BG17" s="34"/>
      <c r="BH17" s="34"/>
      <c r="BI17" s="34"/>
      <c r="BJ17" s="33">
        <v>0</v>
      </c>
      <c r="BK17" s="63">
        <v>9</v>
      </c>
      <c r="BL17" s="34">
        <v>21</v>
      </c>
      <c r="BM17" s="34"/>
      <c r="BN17" s="35">
        <v>0</v>
      </c>
      <c r="BO17" s="34">
        <v>10</v>
      </c>
      <c r="BP17" s="34">
        <v>1</v>
      </c>
      <c r="BQ17" s="34"/>
      <c r="BR17" s="35">
        <f t="shared" si="7"/>
        <v>0</v>
      </c>
      <c r="BS17" s="32">
        <v>10</v>
      </c>
      <c r="BT17" s="32">
        <v>14</v>
      </c>
      <c r="BU17" s="32"/>
      <c r="BV17" s="32">
        <v>10</v>
      </c>
      <c r="BW17" s="32">
        <v>19</v>
      </c>
      <c r="BX17" s="32">
        <v>15</v>
      </c>
      <c r="BY17" s="32"/>
      <c r="BZ17" s="34">
        <f t="shared" si="8"/>
        <v>315.00000000000125</v>
      </c>
      <c r="CA17" s="34">
        <v>10</v>
      </c>
      <c r="CB17" s="34">
        <v>34</v>
      </c>
      <c r="CC17" s="34"/>
      <c r="CD17" s="33">
        <f t="shared" si="22"/>
        <v>0</v>
      </c>
      <c r="CE17" s="44">
        <v>10</v>
      </c>
      <c r="CF17" s="44">
        <v>54</v>
      </c>
      <c r="CG17" s="44"/>
      <c r="CH17" s="44">
        <v>11</v>
      </c>
      <c r="CI17" s="44">
        <v>4</v>
      </c>
      <c r="CJ17" s="44">
        <v>50</v>
      </c>
      <c r="CK17" s="44"/>
      <c r="CL17" s="34">
        <f t="shared" si="10"/>
        <v>649.9999999999993</v>
      </c>
      <c r="CM17" s="34">
        <v>11</v>
      </c>
      <c r="CN17" s="34">
        <v>32</v>
      </c>
      <c r="CO17" s="34"/>
      <c r="CP17" s="33">
        <f t="shared" si="20"/>
        <v>0</v>
      </c>
      <c r="CQ17" s="34">
        <v>11</v>
      </c>
      <c r="CR17" s="34">
        <v>35</v>
      </c>
      <c r="CS17" s="44"/>
      <c r="CT17" s="44">
        <v>11</v>
      </c>
      <c r="CU17" s="44">
        <v>39</v>
      </c>
      <c r="CV17" s="44">
        <v>41</v>
      </c>
      <c r="CW17" s="44"/>
      <c r="CX17" s="34">
        <f t="shared" si="11"/>
        <v>280.99999999999915</v>
      </c>
      <c r="CY17" s="34">
        <v>11</v>
      </c>
      <c r="CZ17" s="34">
        <v>55</v>
      </c>
      <c r="DA17" s="61"/>
      <c r="DB17" s="33">
        <f t="shared" si="21"/>
        <v>-4.320099833421409E-12</v>
      </c>
      <c r="DC17" s="44"/>
      <c r="DD17" s="44"/>
      <c r="DE17" s="44"/>
      <c r="DF17" s="44"/>
      <c r="DG17" s="44"/>
      <c r="DH17" s="44"/>
      <c r="DI17" s="44"/>
      <c r="DJ17" s="34">
        <v>513</v>
      </c>
      <c r="DK17" s="62"/>
      <c r="DL17" s="34"/>
      <c r="DM17" s="34"/>
      <c r="DN17" s="33">
        <v>0</v>
      </c>
      <c r="DO17" s="96"/>
      <c r="DP17" s="97"/>
      <c r="DQ17" s="97"/>
      <c r="DR17" s="33">
        <f t="shared" si="12"/>
        <v>-5400</v>
      </c>
      <c r="DS17" s="34"/>
      <c r="DT17" s="34"/>
      <c r="DU17" s="34"/>
      <c r="DV17" s="33">
        <f t="shared" si="13"/>
        <v>-180</v>
      </c>
      <c r="DW17" s="44"/>
      <c r="DX17" s="44"/>
      <c r="DY17" s="44"/>
      <c r="DZ17" s="44"/>
      <c r="EA17" s="44"/>
      <c r="EB17" s="44"/>
      <c r="EC17" s="44"/>
      <c r="ED17" s="34">
        <f t="shared" si="23"/>
        <v>0</v>
      </c>
      <c r="EE17" s="34"/>
      <c r="EF17" s="34"/>
      <c r="EG17" s="34"/>
      <c r="EH17" s="33">
        <f t="shared" si="14"/>
        <v>-1080</v>
      </c>
      <c r="EI17" s="44"/>
      <c r="EJ17" s="44"/>
      <c r="EK17" s="44"/>
      <c r="EL17" s="44"/>
      <c r="EM17" s="44"/>
      <c r="EN17" s="44"/>
      <c r="EO17" s="44"/>
      <c r="EP17" s="34">
        <f t="shared" si="24"/>
        <v>0</v>
      </c>
      <c r="EQ17" s="34"/>
      <c r="ER17" s="34"/>
      <c r="ES17" s="34"/>
      <c r="ET17" s="33">
        <f t="shared" si="15"/>
        <v>-900</v>
      </c>
      <c r="EU17" s="34"/>
      <c r="EV17" s="34"/>
      <c r="EW17" s="34"/>
      <c r="EX17" s="33">
        <f t="shared" si="16"/>
        <v>-1080</v>
      </c>
      <c r="EY17" s="34"/>
      <c r="EZ17" s="34"/>
      <c r="FA17" s="34"/>
      <c r="FB17" s="33">
        <f t="shared" si="17"/>
        <v>-180</v>
      </c>
      <c r="FC17" s="44"/>
      <c r="FD17" s="44"/>
      <c r="FE17" s="44"/>
      <c r="FF17" s="44"/>
      <c r="FG17" s="44"/>
      <c r="FH17" s="44"/>
      <c r="FI17" s="44"/>
      <c r="FJ17" s="34">
        <f t="shared" si="25"/>
        <v>0</v>
      </c>
      <c r="FK17" s="34"/>
      <c r="FL17" s="34"/>
      <c r="FM17" s="34"/>
      <c r="FN17" s="33">
        <f t="shared" si="18"/>
        <v>-1080</v>
      </c>
      <c r="FO17" s="44"/>
      <c r="FP17" s="44"/>
      <c r="FQ17" s="44"/>
      <c r="FR17" s="44"/>
      <c r="FS17" s="44"/>
      <c r="FT17" s="44"/>
      <c r="FU17" s="44"/>
      <c r="FV17" s="34">
        <f t="shared" si="26"/>
        <v>0</v>
      </c>
      <c r="FW17" s="34"/>
      <c r="FX17" s="34"/>
      <c r="FY17" s="34"/>
      <c r="FZ17" s="33">
        <f t="shared" si="19"/>
        <v>-3300</v>
      </c>
    </row>
    <row r="18" spans="1:182" s="36" customFormat="1" ht="22.5" customHeight="1">
      <c r="A18" s="42"/>
      <c r="B18" s="27">
        <f t="shared" si="0"/>
        <v>3629.999999999991</v>
      </c>
      <c r="C18" s="37" t="s">
        <v>87</v>
      </c>
      <c r="D18" s="38">
        <v>26</v>
      </c>
      <c r="E18" s="28" t="s">
        <v>92</v>
      </c>
      <c r="F18" s="43" t="s">
        <v>91</v>
      </c>
      <c r="G18" s="29"/>
      <c r="H18" s="30"/>
      <c r="I18" s="31"/>
      <c r="J18" s="84">
        <v>50</v>
      </c>
      <c r="K18" s="85"/>
      <c r="L18" s="85"/>
      <c r="M18" s="85"/>
      <c r="N18" s="86">
        <v>50</v>
      </c>
      <c r="O18" s="87"/>
      <c r="P18" s="87"/>
      <c r="Q18" s="87"/>
      <c r="R18" s="87"/>
      <c r="S18" s="87"/>
      <c r="T18" s="87"/>
      <c r="U18" s="87"/>
      <c r="V18" s="85">
        <v>541</v>
      </c>
      <c r="W18" s="85"/>
      <c r="X18" s="85"/>
      <c r="Y18" s="85"/>
      <c r="Z18" s="88">
        <v>50</v>
      </c>
      <c r="AA18" s="87"/>
      <c r="AB18" s="87"/>
      <c r="AC18" s="87"/>
      <c r="AD18" s="87"/>
      <c r="AE18" s="87"/>
      <c r="AF18" s="87"/>
      <c r="AG18" s="87"/>
      <c r="AH18" s="85">
        <v>534</v>
      </c>
      <c r="AI18" s="85"/>
      <c r="AJ18" s="85"/>
      <c r="AK18" s="85"/>
      <c r="AL18" s="86">
        <v>50</v>
      </c>
      <c r="AM18" s="87"/>
      <c r="AN18" s="87"/>
      <c r="AO18" s="87"/>
      <c r="AP18" s="87"/>
      <c r="AQ18" s="87"/>
      <c r="AR18" s="87"/>
      <c r="AS18" s="87"/>
      <c r="AT18" s="85">
        <v>542</v>
      </c>
      <c r="AU18" s="85"/>
      <c r="AV18" s="85"/>
      <c r="AW18" s="85"/>
      <c r="AX18" s="88">
        <v>0</v>
      </c>
      <c r="AY18" s="87"/>
      <c r="AZ18" s="87"/>
      <c r="BA18" s="87"/>
      <c r="BB18" s="87"/>
      <c r="BC18" s="87"/>
      <c r="BD18" s="87"/>
      <c r="BE18" s="87"/>
      <c r="BF18" s="85">
        <v>0</v>
      </c>
      <c r="BG18" s="85"/>
      <c r="BH18" s="85"/>
      <c r="BI18" s="85"/>
      <c r="BJ18" s="86">
        <v>150</v>
      </c>
      <c r="BK18" s="63">
        <v>9</v>
      </c>
      <c r="BL18" s="34">
        <v>25</v>
      </c>
      <c r="BM18" s="34"/>
      <c r="BN18" s="35">
        <v>0</v>
      </c>
      <c r="BO18" s="34">
        <v>10</v>
      </c>
      <c r="BP18" s="34">
        <v>5</v>
      </c>
      <c r="BQ18" s="34"/>
      <c r="BR18" s="35">
        <f t="shared" si="7"/>
        <v>0</v>
      </c>
      <c r="BS18" s="44">
        <v>10</v>
      </c>
      <c r="BT18" s="44">
        <v>16</v>
      </c>
      <c r="BU18" s="44"/>
      <c r="BV18" s="44">
        <v>10</v>
      </c>
      <c r="BW18" s="44">
        <v>20</v>
      </c>
      <c r="BX18" s="44">
        <v>31</v>
      </c>
      <c r="BY18" s="44"/>
      <c r="BZ18" s="34">
        <f t="shared" si="8"/>
        <v>270.999999999996</v>
      </c>
      <c r="CA18" s="34">
        <v>10</v>
      </c>
      <c r="CB18" s="34">
        <v>36</v>
      </c>
      <c r="CC18" s="34"/>
      <c r="CD18" s="33">
        <f t="shared" si="22"/>
        <v>-4.320099833421409E-12</v>
      </c>
      <c r="CE18" s="44">
        <v>10</v>
      </c>
      <c r="CF18" s="44">
        <v>57</v>
      </c>
      <c r="CG18" s="44"/>
      <c r="CH18" s="44">
        <v>11</v>
      </c>
      <c r="CI18" s="44">
        <v>7</v>
      </c>
      <c r="CJ18" s="44">
        <v>18</v>
      </c>
      <c r="CK18" s="44"/>
      <c r="CL18" s="34">
        <f t="shared" si="10"/>
        <v>618.0000000000007</v>
      </c>
      <c r="CM18" s="34">
        <v>11</v>
      </c>
      <c r="CN18" s="34">
        <v>35</v>
      </c>
      <c r="CO18" s="34"/>
      <c r="CP18" s="33">
        <f t="shared" si="20"/>
        <v>0</v>
      </c>
      <c r="CQ18" s="34">
        <v>11</v>
      </c>
      <c r="CR18" s="34">
        <v>39</v>
      </c>
      <c r="CS18" s="44"/>
      <c r="CT18" s="44">
        <v>11</v>
      </c>
      <c r="CU18" s="44">
        <v>43</v>
      </c>
      <c r="CV18" s="44">
        <v>21</v>
      </c>
      <c r="CW18" s="44"/>
      <c r="CX18" s="34">
        <f t="shared" si="11"/>
        <v>261.00000000000244</v>
      </c>
      <c r="CY18" s="34">
        <v>11</v>
      </c>
      <c r="CZ18" s="34">
        <v>59</v>
      </c>
      <c r="DA18" s="61"/>
      <c r="DB18" s="33">
        <f t="shared" si="21"/>
        <v>-4.320099833421409E-12</v>
      </c>
      <c r="DC18" s="44"/>
      <c r="DD18" s="44"/>
      <c r="DE18" s="44"/>
      <c r="DF18" s="44"/>
      <c r="DG18" s="44"/>
      <c r="DH18" s="44"/>
      <c r="DI18" s="44"/>
      <c r="DJ18" s="34">
        <v>513</v>
      </c>
      <c r="DK18" s="62"/>
      <c r="DL18" s="34"/>
      <c r="DM18" s="34"/>
      <c r="DN18" s="33">
        <v>0</v>
      </c>
      <c r="DO18" s="96"/>
      <c r="DP18" s="97"/>
      <c r="DQ18" s="97"/>
      <c r="DR18" s="33">
        <f t="shared" si="12"/>
        <v>-5400</v>
      </c>
      <c r="DS18" s="34"/>
      <c r="DT18" s="34"/>
      <c r="DU18" s="34"/>
      <c r="DV18" s="33">
        <f t="shared" si="13"/>
        <v>-180</v>
      </c>
      <c r="DW18" s="44"/>
      <c r="DX18" s="44"/>
      <c r="DY18" s="44"/>
      <c r="DZ18" s="44"/>
      <c r="EA18" s="44"/>
      <c r="EB18" s="44"/>
      <c r="EC18" s="44"/>
      <c r="ED18" s="34">
        <f t="shared" si="23"/>
        <v>0</v>
      </c>
      <c r="EE18" s="34"/>
      <c r="EF18" s="34"/>
      <c r="EG18" s="34"/>
      <c r="EH18" s="33">
        <f t="shared" si="14"/>
        <v>-1080</v>
      </c>
      <c r="EI18" s="44"/>
      <c r="EJ18" s="44"/>
      <c r="EK18" s="44"/>
      <c r="EL18" s="44"/>
      <c r="EM18" s="44"/>
      <c r="EN18" s="44"/>
      <c r="EO18" s="44"/>
      <c r="EP18" s="34">
        <f t="shared" si="24"/>
        <v>0</v>
      </c>
      <c r="EQ18" s="34"/>
      <c r="ER18" s="34"/>
      <c r="ES18" s="34"/>
      <c r="ET18" s="33">
        <f t="shared" si="15"/>
        <v>-900</v>
      </c>
      <c r="EU18" s="34"/>
      <c r="EV18" s="34"/>
      <c r="EW18" s="34"/>
      <c r="EX18" s="33">
        <f t="shared" si="16"/>
        <v>-1080</v>
      </c>
      <c r="EY18" s="34"/>
      <c r="EZ18" s="34"/>
      <c r="FA18" s="34"/>
      <c r="FB18" s="33">
        <f t="shared" si="17"/>
        <v>-180</v>
      </c>
      <c r="FC18" s="44"/>
      <c r="FD18" s="44"/>
      <c r="FE18" s="44"/>
      <c r="FF18" s="44"/>
      <c r="FG18" s="44"/>
      <c r="FH18" s="44"/>
      <c r="FI18" s="44"/>
      <c r="FJ18" s="34">
        <f t="shared" si="25"/>
        <v>0</v>
      </c>
      <c r="FK18" s="34"/>
      <c r="FL18" s="34"/>
      <c r="FM18" s="34"/>
      <c r="FN18" s="33">
        <f t="shared" si="18"/>
        <v>-1080</v>
      </c>
      <c r="FO18" s="44"/>
      <c r="FP18" s="44"/>
      <c r="FQ18" s="44"/>
      <c r="FR18" s="44"/>
      <c r="FS18" s="44"/>
      <c r="FT18" s="44"/>
      <c r="FU18" s="44"/>
      <c r="FV18" s="34">
        <f t="shared" si="26"/>
        <v>0</v>
      </c>
      <c r="FW18" s="34"/>
      <c r="FX18" s="34"/>
      <c r="FY18" s="34"/>
      <c r="FZ18" s="33">
        <f t="shared" si="19"/>
        <v>-3300</v>
      </c>
    </row>
    <row r="19" spans="1:182" s="36" customFormat="1" ht="22.5" customHeight="1">
      <c r="A19" s="42"/>
      <c r="B19" s="101" t="s">
        <v>151</v>
      </c>
      <c r="C19" s="45" t="s">
        <v>102</v>
      </c>
      <c r="D19" s="38">
        <v>4</v>
      </c>
      <c r="E19" s="39" t="s">
        <v>105</v>
      </c>
      <c r="F19" s="43" t="s">
        <v>103</v>
      </c>
      <c r="G19" s="82">
        <v>15</v>
      </c>
      <c r="H19" s="82">
        <v>30</v>
      </c>
      <c r="I19" s="30"/>
      <c r="J19" s="31">
        <v>0</v>
      </c>
      <c r="K19" s="30">
        <v>16</v>
      </c>
      <c r="L19" s="30">
        <v>30</v>
      </c>
      <c r="M19" s="32"/>
      <c r="N19" s="41">
        <f aca="true" t="shared" si="27" ref="N19:N25">(TIME(K19,L19,M19)-TIME(G19,H19,I19))*86400-3600</f>
        <v>0</v>
      </c>
      <c r="O19" s="32">
        <v>16</v>
      </c>
      <c r="P19" s="32">
        <v>33</v>
      </c>
      <c r="Q19" s="32"/>
      <c r="R19" s="32">
        <v>16</v>
      </c>
      <c r="S19" s="32">
        <v>37</v>
      </c>
      <c r="T19" s="32">
        <v>21</v>
      </c>
      <c r="U19" s="32"/>
      <c r="V19" s="34">
        <f aca="true" t="shared" si="28" ref="V19:V25">(TIME(R19,S19,T19)-TIME(O19,P19,Q19))*86400+U19</f>
        <v>260.99999999999284</v>
      </c>
      <c r="W19" s="32">
        <v>16</v>
      </c>
      <c r="X19" s="32">
        <v>51</v>
      </c>
      <c r="Y19" s="32"/>
      <c r="Z19" s="35">
        <f aca="true" t="shared" si="29" ref="Z19:Z25">(TIME(W19,X19,Y19)-TIME(O19,P19,Q19))*86400-1080</f>
        <v>5.6843418860808015E-12</v>
      </c>
      <c r="AA19" s="32">
        <v>16</v>
      </c>
      <c r="AB19" s="32">
        <v>58</v>
      </c>
      <c r="AC19" s="32"/>
      <c r="AD19" s="32">
        <v>17</v>
      </c>
      <c r="AE19" s="32">
        <v>2</v>
      </c>
      <c r="AF19" s="32">
        <v>13</v>
      </c>
      <c r="AG19" s="32"/>
      <c r="AH19" s="34">
        <f aca="true" t="shared" si="30" ref="AH19:AH24">(TIME(AD19,AE19,AF19)-TIME(AA19,AB19,AC19))*86400+AG19</f>
        <v>253.00000000000756</v>
      </c>
      <c r="AI19" s="32">
        <v>17</v>
      </c>
      <c r="AJ19" s="32">
        <v>39</v>
      </c>
      <c r="AK19" s="32"/>
      <c r="AL19" s="33">
        <f aca="true" t="shared" si="31" ref="AL19:AL24">(TIME(AI19,AJ19,AK19)-TIME(AA19,AB19,AC19))*86400-2460</f>
        <v>0</v>
      </c>
      <c r="AM19" s="32">
        <v>17</v>
      </c>
      <c r="AN19" s="32">
        <v>42</v>
      </c>
      <c r="AO19" s="32"/>
      <c r="AP19" s="32">
        <v>17</v>
      </c>
      <c r="AQ19" s="32">
        <v>46</v>
      </c>
      <c r="AR19" s="32">
        <v>21</v>
      </c>
      <c r="AS19" s="32"/>
      <c r="AT19" s="34">
        <f aca="true" t="shared" si="32" ref="AT19:AT24">(TIME(AP19,AQ19,AR19)-TIME(AM19,AN19,AO19))*86400+AS19</f>
        <v>261.00000000001205</v>
      </c>
      <c r="AU19" s="32"/>
      <c r="AV19" s="32"/>
      <c r="AW19" s="32"/>
      <c r="AX19" s="35">
        <v>0</v>
      </c>
      <c r="AY19" s="32"/>
      <c r="AZ19" s="32"/>
      <c r="BA19" s="32"/>
      <c r="BB19" s="32"/>
      <c r="BC19" s="32"/>
      <c r="BD19" s="32"/>
      <c r="BE19" s="32"/>
      <c r="BF19" s="34">
        <v>0</v>
      </c>
      <c r="BG19" s="32"/>
      <c r="BH19" s="32"/>
      <c r="BI19" s="32"/>
      <c r="BJ19" s="33">
        <v>0</v>
      </c>
      <c r="BK19" s="63">
        <v>9</v>
      </c>
      <c r="BL19" s="34">
        <v>1</v>
      </c>
      <c r="BM19" s="34"/>
      <c r="BN19" s="35">
        <v>0</v>
      </c>
      <c r="BO19" s="34">
        <v>9</v>
      </c>
      <c r="BP19" s="34">
        <v>41</v>
      </c>
      <c r="BQ19" s="34"/>
      <c r="BR19" s="35">
        <f t="shared" si="7"/>
        <v>-3.637978807091713E-12</v>
      </c>
      <c r="BS19" s="44">
        <v>9</v>
      </c>
      <c r="BT19" s="44">
        <v>54</v>
      </c>
      <c r="BU19" s="44"/>
      <c r="BV19" s="44">
        <v>9</v>
      </c>
      <c r="BW19" s="44">
        <v>57</v>
      </c>
      <c r="BX19" s="44">
        <v>48</v>
      </c>
      <c r="BY19" s="44"/>
      <c r="BZ19" s="34">
        <f t="shared" si="8"/>
        <v>227.99999999999727</v>
      </c>
      <c r="CA19" s="34">
        <v>10</v>
      </c>
      <c r="CB19" s="34">
        <v>14</v>
      </c>
      <c r="CC19" s="34"/>
      <c r="CD19" s="33">
        <f t="shared" si="22"/>
        <v>-4.320099833421409E-12</v>
      </c>
      <c r="CE19" s="44">
        <v>10</v>
      </c>
      <c r="CF19" s="44">
        <v>22</v>
      </c>
      <c r="CG19" s="44"/>
      <c r="CH19" s="44">
        <v>10</v>
      </c>
      <c r="CI19" s="44">
        <v>30</v>
      </c>
      <c r="CJ19" s="44">
        <v>34</v>
      </c>
      <c r="CK19" s="44"/>
      <c r="CL19" s="34">
        <f t="shared" si="10"/>
        <v>513.9999999999956</v>
      </c>
      <c r="CM19" s="34">
        <v>11</v>
      </c>
      <c r="CN19" s="34">
        <v>0</v>
      </c>
      <c r="CO19" s="34"/>
      <c r="CP19" s="33">
        <f t="shared" si="20"/>
        <v>0</v>
      </c>
      <c r="CQ19" s="34">
        <v>11</v>
      </c>
      <c r="CR19" s="34">
        <v>3</v>
      </c>
      <c r="CS19" s="44"/>
      <c r="CT19" s="44"/>
      <c r="CU19" s="44"/>
      <c r="CV19" s="44"/>
      <c r="CW19" s="44"/>
      <c r="CX19" s="93"/>
      <c r="CY19" s="34"/>
      <c r="CZ19" s="34"/>
      <c r="DA19" s="61"/>
      <c r="DB19" s="33"/>
      <c r="DC19" s="44"/>
      <c r="DD19" s="44"/>
      <c r="DE19" s="44"/>
      <c r="DF19" s="44"/>
      <c r="DG19" s="44"/>
      <c r="DH19" s="44"/>
      <c r="DI19" s="44"/>
      <c r="DJ19" s="34"/>
      <c r="DK19" s="62"/>
      <c r="DL19" s="34"/>
      <c r="DM19" s="34"/>
      <c r="DN19" s="33"/>
      <c r="DO19" s="96"/>
      <c r="DP19" s="97"/>
      <c r="DQ19" s="97"/>
      <c r="DR19" s="33">
        <f t="shared" si="12"/>
        <v>-5400</v>
      </c>
      <c r="DS19" s="34"/>
      <c r="DT19" s="34"/>
      <c r="DU19" s="34"/>
      <c r="DV19" s="33">
        <f t="shared" si="13"/>
        <v>-180</v>
      </c>
      <c r="DW19" s="44"/>
      <c r="DX19" s="44"/>
      <c r="DY19" s="44"/>
      <c r="DZ19" s="44"/>
      <c r="EA19" s="44"/>
      <c r="EB19" s="44"/>
      <c r="EC19" s="44"/>
      <c r="ED19" s="34">
        <f t="shared" si="23"/>
        <v>0</v>
      </c>
      <c r="EE19" s="34"/>
      <c r="EF19" s="34"/>
      <c r="EG19" s="34"/>
      <c r="EH19" s="33">
        <f t="shared" si="14"/>
        <v>-1080</v>
      </c>
      <c r="EI19" s="44"/>
      <c r="EJ19" s="44"/>
      <c r="EK19" s="44"/>
      <c r="EL19" s="44"/>
      <c r="EM19" s="44"/>
      <c r="EN19" s="44"/>
      <c r="EO19" s="44"/>
      <c r="EP19" s="34">
        <f t="shared" si="24"/>
        <v>0</v>
      </c>
      <c r="EQ19" s="34"/>
      <c r="ER19" s="34"/>
      <c r="ES19" s="34"/>
      <c r="ET19" s="33">
        <f t="shared" si="15"/>
        <v>-900</v>
      </c>
      <c r="EU19" s="34"/>
      <c r="EV19" s="34"/>
      <c r="EW19" s="34"/>
      <c r="EX19" s="33">
        <f t="shared" si="16"/>
        <v>-1080</v>
      </c>
      <c r="EY19" s="34"/>
      <c r="EZ19" s="34"/>
      <c r="FA19" s="34"/>
      <c r="FB19" s="33">
        <f t="shared" si="17"/>
        <v>-180</v>
      </c>
      <c r="FC19" s="44"/>
      <c r="FD19" s="44"/>
      <c r="FE19" s="44"/>
      <c r="FF19" s="44"/>
      <c r="FG19" s="44"/>
      <c r="FH19" s="44"/>
      <c r="FI19" s="44"/>
      <c r="FJ19" s="34">
        <f t="shared" si="25"/>
        <v>0</v>
      </c>
      <c r="FK19" s="34"/>
      <c r="FL19" s="34"/>
      <c r="FM19" s="34"/>
      <c r="FN19" s="33">
        <f t="shared" si="18"/>
        <v>-1080</v>
      </c>
      <c r="FO19" s="44"/>
      <c r="FP19" s="44"/>
      <c r="FQ19" s="44"/>
      <c r="FR19" s="44"/>
      <c r="FS19" s="44"/>
      <c r="FT19" s="44"/>
      <c r="FU19" s="44"/>
      <c r="FV19" s="34">
        <f t="shared" si="26"/>
        <v>0</v>
      </c>
      <c r="FW19" s="34"/>
      <c r="FX19" s="34"/>
      <c r="FY19" s="34"/>
      <c r="FZ19" s="33">
        <f t="shared" si="19"/>
        <v>-3300</v>
      </c>
    </row>
    <row r="20" spans="1:182" s="36" customFormat="1" ht="22.5" customHeight="1">
      <c r="A20" s="42"/>
      <c r="B20" s="101" t="s">
        <v>151</v>
      </c>
      <c r="C20" s="37" t="s">
        <v>87</v>
      </c>
      <c r="D20" s="38">
        <v>30</v>
      </c>
      <c r="E20" s="28" t="s">
        <v>93</v>
      </c>
      <c r="F20" s="43" t="s">
        <v>94</v>
      </c>
      <c r="G20" s="29">
        <v>15</v>
      </c>
      <c r="H20" s="30">
        <v>58</v>
      </c>
      <c r="I20" s="31"/>
      <c r="J20" s="31">
        <v>0</v>
      </c>
      <c r="K20" s="34">
        <v>16</v>
      </c>
      <c r="L20" s="34">
        <v>58</v>
      </c>
      <c r="M20" s="34"/>
      <c r="N20" s="33">
        <f t="shared" si="27"/>
        <v>0</v>
      </c>
      <c r="O20" s="44">
        <v>17</v>
      </c>
      <c r="P20" s="44">
        <v>1</v>
      </c>
      <c r="Q20" s="44"/>
      <c r="R20" s="44">
        <v>17</v>
      </c>
      <c r="S20" s="44">
        <v>5</v>
      </c>
      <c r="T20" s="44">
        <v>42</v>
      </c>
      <c r="U20" s="44"/>
      <c r="V20" s="34">
        <f t="shared" si="28"/>
        <v>282.0000000000057</v>
      </c>
      <c r="W20" s="34">
        <v>17</v>
      </c>
      <c r="X20" s="34">
        <v>19</v>
      </c>
      <c r="Y20" s="34"/>
      <c r="Z20" s="35">
        <f t="shared" si="29"/>
        <v>5.6843418860808015E-12</v>
      </c>
      <c r="AA20" s="44">
        <v>17</v>
      </c>
      <c r="AB20" s="44">
        <v>30</v>
      </c>
      <c r="AC20" s="44"/>
      <c r="AD20" s="44">
        <v>17</v>
      </c>
      <c r="AE20" s="44">
        <v>34</v>
      </c>
      <c r="AF20" s="44">
        <v>31</v>
      </c>
      <c r="AG20" s="44"/>
      <c r="AH20" s="34">
        <f t="shared" si="30"/>
        <v>271.0000000000008</v>
      </c>
      <c r="AI20" s="34">
        <v>18</v>
      </c>
      <c r="AJ20" s="34">
        <v>11</v>
      </c>
      <c r="AK20" s="34"/>
      <c r="AL20" s="33">
        <f t="shared" si="31"/>
        <v>0</v>
      </c>
      <c r="AM20" s="44">
        <v>18</v>
      </c>
      <c r="AN20" s="44">
        <v>14</v>
      </c>
      <c r="AO20" s="44"/>
      <c r="AP20" s="44">
        <v>18</v>
      </c>
      <c r="AQ20" s="44">
        <v>18</v>
      </c>
      <c r="AR20" s="44">
        <v>33</v>
      </c>
      <c r="AS20" s="44"/>
      <c r="AT20" s="34">
        <f t="shared" si="32"/>
        <v>272.9999999999947</v>
      </c>
      <c r="AU20" s="34"/>
      <c r="AV20" s="34"/>
      <c r="AW20" s="34"/>
      <c r="AX20" s="35">
        <v>0</v>
      </c>
      <c r="AY20" s="44"/>
      <c r="AZ20" s="44"/>
      <c r="BA20" s="44"/>
      <c r="BB20" s="44"/>
      <c r="BC20" s="44"/>
      <c r="BD20" s="44"/>
      <c r="BE20" s="44"/>
      <c r="BF20" s="34">
        <v>0</v>
      </c>
      <c r="BG20" s="34"/>
      <c r="BH20" s="34"/>
      <c r="BI20" s="34"/>
      <c r="BJ20" s="33">
        <v>0</v>
      </c>
      <c r="BK20" s="63">
        <v>9</v>
      </c>
      <c r="BL20" s="34">
        <v>11</v>
      </c>
      <c r="BM20" s="34"/>
      <c r="BN20" s="35">
        <v>0</v>
      </c>
      <c r="BO20" s="34">
        <v>9</v>
      </c>
      <c r="BP20" s="34">
        <v>51</v>
      </c>
      <c r="BQ20" s="34"/>
      <c r="BR20" s="35">
        <f t="shared" si="7"/>
        <v>-3.637978807091713E-12</v>
      </c>
      <c r="BS20" s="44">
        <v>10</v>
      </c>
      <c r="BT20" s="44">
        <v>4</v>
      </c>
      <c r="BU20" s="44"/>
      <c r="BV20" s="44">
        <v>10</v>
      </c>
      <c r="BW20" s="44">
        <v>8</v>
      </c>
      <c r="BX20" s="44">
        <v>2</v>
      </c>
      <c r="BY20" s="44"/>
      <c r="BZ20" s="34">
        <f t="shared" si="8"/>
        <v>241.99999999999787</v>
      </c>
      <c r="CA20" s="34">
        <v>10</v>
      </c>
      <c r="CB20" s="34">
        <v>24</v>
      </c>
      <c r="CC20" s="34"/>
      <c r="CD20" s="33">
        <f t="shared" si="22"/>
        <v>0</v>
      </c>
      <c r="CE20" s="44">
        <v>10</v>
      </c>
      <c r="CF20" s="44">
        <v>42</v>
      </c>
      <c r="CG20" s="44"/>
      <c r="CH20" s="44">
        <v>10</v>
      </c>
      <c r="CI20" s="44">
        <v>51</v>
      </c>
      <c r="CJ20" s="44">
        <v>35</v>
      </c>
      <c r="CK20" s="44"/>
      <c r="CL20" s="34">
        <f t="shared" si="10"/>
        <v>575.0000000000019</v>
      </c>
      <c r="CM20" s="34">
        <v>11</v>
      </c>
      <c r="CN20" s="34">
        <v>20</v>
      </c>
      <c r="CO20" s="34"/>
      <c r="CP20" s="33">
        <f t="shared" si="20"/>
        <v>6.366462912410498E-12</v>
      </c>
      <c r="CQ20" s="34">
        <v>11</v>
      </c>
      <c r="CR20" s="34">
        <v>23</v>
      </c>
      <c r="CS20" s="44"/>
      <c r="CT20" s="44"/>
      <c r="CU20" s="44"/>
      <c r="CV20" s="44"/>
      <c r="CW20" s="44"/>
      <c r="CX20" s="34"/>
      <c r="CY20" s="34"/>
      <c r="CZ20" s="34"/>
      <c r="DA20" s="61"/>
      <c r="DB20" s="33"/>
      <c r="DC20" s="44"/>
      <c r="DD20" s="44"/>
      <c r="DE20" s="44"/>
      <c r="DF20" s="44"/>
      <c r="DG20" s="44"/>
      <c r="DH20" s="44"/>
      <c r="DI20" s="44"/>
      <c r="DJ20" s="34"/>
      <c r="DK20" s="62"/>
      <c r="DL20" s="34"/>
      <c r="DM20" s="34"/>
      <c r="DN20" s="33"/>
      <c r="DO20" s="96"/>
      <c r="DP20" s="97"/>
      <c r="DQ20" s="97"/>
      <c r="DR20" s="33">
        <f t="shared" si="12"/>
        <v>-5400</v>
      </c>
      <c r="DS20" s="34"/>
      <c r="DT20" s="34"/>
      <c r="DU20" s="34"/>
      <c r="DV20" s="33">
        <f t="shared" si="13"/>
        <v>-180</v>
      </c>
      <c r="DW20" s="44"/>
      <c r="DX20" s="44"/>
      <c r="DY20" s="44"/>
      <c r="DZ20" s="44"/>
      <c r="EA20" s="44"/>
      <c r="EB20" s="44"/>
      <c r="EC20" s="44"/>
      <c r="ED20" s="34">
        <f t="shared" si="23"/>
        <v>0</v>
      </c>
      <c r="EE20" s="34"/>
      <c r="EF20" s="34"/>
      <c r="EG20" s="34"/>
      <c r="EH20" s="33">
        <f t="shared" si="14"/>
        <v>-1080</v>
      </c>
      <c r="EI20" s="44"/>
      <c r="EJ20" s="44"/>
      <c r="EK20" s="44"/>
      <c r="EL20" s="44"/>
      <c r="EM20" s="44"/>
      <c r="EN20" s="44"/>
      <c r="EO20" s="44"/>
      <c r="EP20" s="34">
        <f t="shared" si="24"/>
        <v>0</v>
      </c>
      <c r="EQ20" s="34"/>
      <c r="ER20" s="34"/>
      <c r="ES20" s="34"/>
      <c r="ET20" s="33">
        <f t="shared" si="15"/>
        <v>-900</v>
      </c>
      <c r="EU20" s="34"/>
      <c r="EV20" s="34"/>
      <c r="EW20" s="34"/>
      <c r="EX20" s="33">
        <f t="shared" si="16"/>
        <v>-1080</v>
      </c>
      <c r="EY20" s="34"/>
      <c r="EZ20" s="34"/>
      <c r="FA20" s="34"/>
      <c r="FB20" s="33">
        <f t="shared" si="17"/>
        <v>-180</v>
      </c>
      <c r="FC20" s="44"/>
      <c r="FD20" s="44"/>
      <c r="FE20" s="44"/>
      <c r="FF20" s="44"/>
      <c r="FG20" s="44"/>
      <c r="FH20" s="44"/>
      <c r="FI20" s="44"/>
      <c r="FJ20" s="34">
        <f t="shared" si="25"/>
        <v>0</v>
      </c>
      <c r="FK20" s="34"/>
      <c r="FL20" s="34"/>
      <c r="FM20" s="34"/>
      <c r="FN20" s="33">
        <f t="shared" si="18"/>
        <v>-1080</v>
      </c>
      <c r="FO20" s="44"/>
      <c r="FP20" s="44"/>
      <c r="FQ20" s="44"/>
      <c r="FR20" s="44"/>
      <c r="FS20" s="44"/>
      <c r="FT20" s="44"/>
      <c r="FU20" s="44"/>
      <c r="FV20" s="34">
        <f t="shared" si="26"/>
        <v>0</v>
      </c>
      <c r="FW20" s="34"/>
      <c r="FX20" s="34"/>
      <c r="FY20" s="34"/>
      <c r="FZ20" s="33">
        <f t="shared" si="19"/>
        <v>-3300</v>
      </c>
    </row>
    <row r="21" spans="2:182" s="42" customFormat="1" ht="22.5" customHeight="1">
      <c r="B21" s="27" t="s">
        <v>151</v>
      </c>
      <c r="C21" s="37" t="s">
        <v>87</v>
      </c>
      <c r="D21" s="38">
        <v>2</v>
      </c>
      <c r="E21" s="28" t="s">
        <v>100</v>
      </c>
      <c r="F21" s="43" t="s">
        <v>88</v>
      </c>
      <c r="G21" s="29">
        <v>15</v>
      </c>
      <c r="H21" s="30">
        <v>40</v>
      </c>
      <c r="I21" s="40"/>
      <c r="J21" s="40">
        <v>0</v>
      </c>
      <c r="K21" s="34">
        <v>16</v>
      </c>
      <c r="L21" s="34">
        <v>40</v>
      </c>
      <c r="M21" s="34"/>
      <c r="N21" s="41">
        <f t="shared" si="27"/>
        <v>6.366462912410498E-12</v>
      </c>
      <c r="O21" s="32">
        <v>16</v>
      </c>
      <c r="P21" s="32">
        <v>43</v>
      </c>
      <c r="Q21" s="32"/>
      <c r="R21" s="32">
        <v>16</v>
      </c>
      <c r="S21" s="32">
        <v>47</v>
      </c>
      <c r="T21" s="32">
        <v>1</v>
      </c>
      <c r="U21" s="32"/>
      <c r="V21" s="34">
        <f t="shared" si="28"/>
        <v>240.9999999999961</v>
      </c>
      <c r="W21" s="34">
        <v>17</v>
      </c>
      <c r="X21" s="34">
        <v>1</v>
      </c>
      <c r="Y21" s="34"/>
      <c r="Z21" s="35">
        <f t="shared" si="29"/>
        <v>-3.865352482534945E-12</v>
      </c>
      <c r="AA21" s="32">
        <v>17</v>
      </c>
      <c r="AB21" s="32">
        <v>11</v>
      </c>
      <c r="AC21" s="32"/>
      <c r="AD21" s="32">
        <v>17</v>
      </c>
      <c r="AE21" s="32">
        <v>14</v>
      </c>
      <c r="AF21" s="32">
        <v>54</v>
      </c>
      <c r="AG21" s="32"/>
      <c r="AH21" s="34">
        <f t="shared" si="30"/>
        <v>234.0000000000078</v>
      </c>
      <c r="AI21" s="34">
        <v>17</v>
      </c>
      <c r="AJ21" s="34">
        <v>52</v>
      </c>
      <c r="AK21" s="34"/>
      <c r="AL21" s="33">
        <f t="shared" si="31"/>
        <v>0</v>
      </c>
      <c r="AM21" s="32">
        <v>17</v>
      </c>
      <c r="AN21" s="32">
        <v>55</v>
      </c>
      <c r="AO21" s="32"/>
      <c r="AP21" s="32">
        <v>17</v>
      </c>
      <c r="AQ21" s="32">
        <v>59</v>
      </c>
      <c r="AR21" s="32">
        <v>2</v>
      </c>
      <c r="AS21" s="32"/>
      <c r="AT21" s="34">
        <f t="shared" si="32"/>
        <v>241.99999999999307</v>
      </c>
      <c r="AU21" s="34"/>
      <c r="AV21" s="34"/>
      <c r="AW21" s="34"/>
      <c r="AX21" s="35">
        <v>0</v>
      </c>
      <c r="AY21" s="32"/>
      <c r="AZ21" s="32"/>
      <c r="BA21" s="32"/>
      <c r="BB21" s="32"/>
      <c r="BC21" s="32"/>
      <c r="BD21" s="32"/>
      <c r="BE21" s="32"/>
      <c r="BF21" s="34">
        <v>0</v>
      </c>
      <c r="BG21" s="34"/>
      <c r="BH21" s="34"/>
      <c r="BI21" s="34"/>
      <c r="BJ21" s="33">
        <v>0</v>
      </c>
      <c r="BK21" s="63">
        <v>8</v>
      </c>
      <c r="BL21" s="34">
        <v>45</v>
      </c>
      <c r="BM21" s="34"/>
      <c r="BN21" s="35">
        <v>0</v>
      </c>
      <c r="BO21" s="34">
        <v>9</v>
      </c>
      <c r="BP21" s="34">
        <v>25</v>
      </c>
      <c r="BQ21" s="34"/>
      <c r="BR21" s="35">
        <f t="shared" si="7"/>
        <v>0</v>
      </c>
      <c r="BS21" s="44">
        <v>9</v>
      </c>
      <c r="BT21" s="44">
        <v>38</v>
      </c>
      <c r="BU21" s="44"/>
      <c r="BV21" s="44">
        <v>9</v>
      </c>
      <c r="BW21" s="44">
        <v>41</v>
      </c>
      <c r="BX21" s="44">
        <v>54</v>
      </c>
      <c r="BY21" s="44"/>
      <c r="BZ21" s="34">
        <f t="shared" si="8"/>
        <v>234.0000000000078</v>
      </c>
      <c r="CA21" s="34">
        <v>9</v>
      </c>
      <c r="CB21" s="34">
        <v>58</v>
      </c>
      <c r="CC21" s="34"/>
      <c r="CD21" s="33">
        <f t="shared" si="22"/>
        <v>5.229594535194337E-12</v>
      </c>
      <c r="CE21" s="32">
        <v>10</v>
      </c>
      <c r="CF21" s="32">
        <v>10</v>
      </c>
      <c r="CG21" s="32"/>
      <c r="CH21" s="90"/>
      <c r="CI21" s="32"/>
      <c r="CJ21" s="32"/>
      <c r="CK21" s="32"/>
      <c r="CL21" s="34"/>
      <c r="CM21" s="34"/>
      <c r="CN21" s="34"/>
      <c r="CO21" s="34"/>
      <c r="CP21" s="33"/>
      <c r="CQ21" s="32"/>
      <c r="CR21" s="32"/>
      <c r="CS21" s="32"/>
      <c r="CT21" s="32"/>
      <c r="CU21" s="32"/>
      <c r="CV21" s="32"/>
      <c r="CW21" s="32"/>
      <c r="CX21" s="34">
        <f>(TIME(CT21,CU21,CV21)-TIME(CQ21,CR21,CS21))*86400+CW21</f>
        <v>0</v>
      </c>
      <c r="CY21" s="34"/>
      <c r="CZ21" s="34"/>
      <c r="DA21" s="61"/>
      <c r="DB21" s="33"/>
      <c r="DC21" s="32"/>
      <c r="DD21" s="32"/>
      <c r="DE21" s="32"/>
      <c r="DF21" s="32"/>
      <c r="DG21" s="32"/>
      <c r="DH21" s="32"/>
      <c r="DI21" s="32"/>
      <c r="DJ21" s="34">
        <f>(TIME(DF21,DG21,DH21)-TIME(DC21,DD21,DE21))*86400+DI21</f>
        <v>0</v>
      </c>
      <c r="DK21" s="62"/>
      <c r="DL21" s="34"/>
      <c r="DM21" s="34"/>
      <c r="DN21" s="33"/>
      <c r="DO21" s="96"/>
      <c r="DP21" s="97"/>
      <c r="DQ21" s="97"/>
      <c r="DR21" s="33">
        <f t="shared" si="12"/>
        <v>-5400</v>
      </c>
      <c r="DS21" s="34"/>
      <c r="DT21" s="34"/>
      <c r="DU21" s="34"/>
      <c r="DV21" s="33">
        <f t="shared" si="13"/>
        <v>-180</v>
      </c>
      <c r="DW21" s="32"/>
      <c r="DX21" s="32"/>
      <c r="DY21" s="32"/>
      <c r="DZ21" s="32"/>
      <c r="EA21" s="32"/>
      <c r="EB21" s="32"/>
      <c r="EC21" s="32"/>
      <c r="ED21" s="34">
        <v>0</v>
      </c>
      <c r="EE21" s="34"/>
      <c r="EF21" s="34"/>
      <c r="EG21" s="34"/>
      <c r="EH21" s="33">
        <f t="shared" si="14"/>
        <v>-1080</v>
      </c>
      <c r="EI21" s="32"/>
      <c r="EJ21" s="32"/>
      <c r="EK21" s="32"/>
      <c r="EL21" s="32"/>
      <c r="EM21" s="32"/>
      <c r="EN21" s="32"/>
      <c r="EO21" s="32"/>
      <c r="EP21" s="34">
        <v>0</v>
      </c>
      <c r="EQ21" s="34"/>
      <c r="ER21" s="34"/>
      <c r="ES21" s="34"/>
      <c r="ET21" s="33">
        <f t="shared" si="15"/>
        <v>-900</v>
      </c>
      <c r="EU21" s="34"/>
      <c r="EV21" s="34"/>
      <c r="EW21" s="34"/>
      <c r="EX21" s="33">
        <f t="shared" si="16"/>
        <v>-1080</v>
      </c>
      <c r="EY21" s="34"/>
      <c r="EZ21" s="34"/>
      <c r="FA21" s="34"/>
      <c r="FB21" s="33">
        <f t="shared" si="17"/>
        <v>-180</v>
      </c>
      <c r="FC21" s="32"/>
      <c r="FD21" s="32"/>
      <c r="FE21" s="32"/>
      <c r="FF21" s="32"/>
      <c r="FG21" s="32"/>
      <c r="FH21" s="32"/>
      <c r="FI21" s="32"/>
      <c r="FJ21" s="34">
        <v>0</v>
      </c>
      <c r="FK21" s="34"/>
      <c r="FL21" s="34"/>
      <c r="FM21" s="34"/>
      <c r="FN21" s="33">
        <f t="shared" si="18"/>
        <v>-1080</v>
      </c>
      <c r="FO21" s="32"/>
      <c r="FP21" s="32"/>
      <c r="FQ21" s="32"/>
      <c r="FR21" s="32"/>
      <c r="FS21" s="32"/>
      <c r="FT21" s="32"/>
      <c r="FU21" s="32"/>
      <c r="FV21" s="34">
        <v>0</v>
      </c>
      <c r="FW21" s="34"/>
      <c r="FX21" s="34"/>
      <c r="FY21" s="34"/>
      <c r="FZ21" s="33">
        <f t="shared" si="19"/>
        <v>-3300</v>
      </c>
    </row>
    <row r="22" spans="2:182" s="42" customFormat="1" ht="22.5" customHeight="1">
      <c r="B22" s="27" t="s">
        <v>151</v>
      </c>
      <c r="C22" s="37" t="s">
        <v>102</v>
      </c>
      <c r="D22" s="38">
        <v>12</v>
      </c>
      <c r="E22" s="39" t="s">
        <v>104</v>
      </c>
      <c r="F22" s="43" t="s">
        <v>103</v>
      </c>
      <c r="G22" s="30">
        <v>15</v>
      </c>
      <c r="H22" s="30">
        <v>32</v>
      </c>
      <c r="I22" s="40"/>
      <c r="J22" s="40">
        <v>0</v>
      </c>
      <c r="K22" s="34">
        <v>16</v>
      </c>
      <c r="L22" s="34">
        <v>32</v>
      </c>
      <c r="M22" s="34"/>
      <c r="N22" s="41">
        <f t="shared" si="27"/>
        <v>6.366462912410498E-12</v>
      </c>
      <c r="O22" s="32">
        <v>16</v>
      </c>
      <c r="P22" s="32">
        <v>35</v>
      </c>
      <c r="Q22" s="32"/>
      <c r="R22" s="32">
        <v>16</v>
      </c>
      <c r="S22" s="32">
        <v>39</v>
      </c>
      <c r="T22" s="32">
        <v>6</v>
      </c>
      <c r="U22" s="32"/>
      <c r="V22" s="34">
        <f t="shared" si="28"/>
        <v>246.00000000000009</v>
      </c>
      <c r="W22" s="34">
        <v>16</v>
      </c>
      <c r="X22" s="34">
        <v>53</v>
      </c>
      <c r="Y22" s="34"/>
      <c r="Z22" s="35">
        <f t="shared" si="29"/>
        <v>-3.865352482534945E-12</v>
      </c>
      <c r="AA22" s="32">
        <v>17</v>
      </c>
      <c r="AB22" s="32">
        <v>2</v>
      </c>
      <c r="AC22" s="32"/>
      <c r="AD22" s="32">
        <v>17</v>
      </c>
      <c r="AE22" s="32">
        <v>5</v>
      </c>
      <c r="AF22" s="32">
        <v>56</v>
      </c>
      <c r="AG22" s="32"/>
      <c r="AH22" s="34">
        <f t="shared" si="30"/>
        <v>236.0000000000017</v>
      </c>
      <c r="AI22" s="34">
        <v>17</v>
      </c>
      <c r="AJ22" s="34">
        <v>43</v>
      </c>
      <c r="AK22" s="34"/>
      <c r="AL22" s="33">
        <f t="shared" si="31"/>
        <v>-8.640199666842818E-12</v>
      </c>
      <c r="AM22" s="32">
        <v>17</v>
      </c>
      <c r="AN22" s="32">
        <v>46</v>
      </c>
      <c r="AO22" s="32"/>
      <c r="AP22" s="32">
        <v>17</v>
      </c>
      <c r="AQ22" s="32">
        <v>49</v>
      </c>
      <c r="AR22" s="32">
        <v>59</v>
      </c>
      <c r="AS22" s="32"/>
      <c r="AT22" s="34">
        <f t="shared" si="32"/>
        <v>239.00000000001177</v>
      </c>
      <c r="AU22" s="34"/>
      <c r="AV22" s="34"/>
      <c r="AW22" s="34"/>
      <c r="AX22" s="35">
        <v>0</v>
      </c>
      <c r="AY22" s="32"/>
      <c r="AZ22" s="32"/>
      <c r="BA22" s="32"/>
      <c r="BB22" s="32"/>
      <c r="BC22" s="32"/>
      <c r="BD22" s="32"/>
      <c r="BE22" s="32"/>
      <c r="BF22" s="34">
        <v>0</v>
      </c>
      <c r="BG22" s="34"/>
      <c r="BH22" s="34"/>
      <c r="BI22" s="34"/>
      <c r="BJ22" s="33">
        <v>0</v>
      </c>
      <c r="BK22" s="63">
        <v>8</v>
      </c>
      <c r="BL22" s="34">
        <v>47</v>
      </c>
      <c r="BM22" s="34"/>
      <c r="BN22" s="35">
        <v>0</v>
      </c>
      <c r="BO22" s="34">
        <v>9</v>
      </c>
      <c r="BP22" s="34">
        <v>27</v>
      </c>
      <c r="BQ22" s="34"/>
      <c r="BR22" s="35">
        <f t="shared" si="7"/>
        <v>0</v>
      </c>
      <c r="BS22" s="44">
        <v>9</v>
      </c>
      <c r="BT22" s="44">
        <v>40</v>
      </c>
      <c r="BU22" s="44"/>
      <c r="BV22" s="44">
        <v>9</v>
      </c>
      <c r="BW22" s="44">
        <v>43</v>
      </c>
      <c r="BX22" s="44">
        <v>48</v>
      </c>
      <c r="BY22" s="44"/>
      <c r="BZ22" s="34">
        <f t="shared" si="8"/>
        <v>228.00000000000688</v>
      </c>
      <c r="CA22" s="34">
        <v>10</v>
      </c>
      <c r="CB22" s="34">
        <v>0</v>
      </c>
      <c r="CC22" s="34"/>
      <c r="CD22" s="33">
        <f t="shared" si="22"/>
        <v>5.229594535194337E-12</v>
      </c>
      <c r="CE22" s="32">
        <v>10</v>
      </c>
      <c r="CF22" s="32">
        <v>12</v>
      </c>
      <c r="CG22" s="32"/>
      <c r="CH22" s="32">
        <v>10</v>
      </c>
      <c r="CI22" s="32">
        <v>20</v>
      </c>
      <c r="CJ22" s="32">
        <v>55</v>
      </c>
      <c r="CK22" s="32"/>
      <c r="CL22" s="34">
        <f>(TIME(CH22,CI22,CJ22)-TIME(CE22,CF22,CG22))*86400+CK22</f>
        <v>535.0000000000036</v>
      </c>
      <c r="CM22" s="34">
        <v>10</v>
      </c>
      <c r="CN22" s="34">
        <v>50</v>
      </c>
      <c r="CO22" s="34"/>
      <c r="CP22" s="33">
        <f>(TIME(CM22,CN22,CO22)-TIME(CE22,CF22,CG22))*86400-2280</f>
        <v>0</v>
      </c>
      <c r="CQ22" s="32">
        <v>10</v>
      </c>
      <c r="CR22" s="32">
        <v>53</v>
      </c>
      <c r="CS22" s="32"/>
      <c r="CT22" s="32">
        <v>10</v>
      </c>
      <c r="CU22" s="32">
        <v>56</v>
      </c>
      <c r="CV22" s="32">
        <v>47</v>
      </c>
      <c r="CW22" s="32"/>
      <c r="CX22" s="34">
        <f>(TIME(CT22,CU22,CV22)-TIME(CQ22,CR22,CS22))*86400+CW22</f>
        <v>227.0000000000003</v>
      </c>
      <c r="CY22" s="34">
        <v>11</v>
      </c>
      <c r="CZ22" s="34">
        <v>13</v>
      </c>
      <c r="DA22" s="61"/>
      <c r="DB22" s="33">
        <f>(TIME(CY22,CZ22,DA22)-TIME(CQ22,CR22,CS22))*86400-1200</f>
        <v>0</v>
      </c>
      <c r="DC22" s="32">
        <v>11</v>
      </c>
      <c r="DD22" s="32">
        <v>57</v>
      </c>
      <c r="DE22" s="32"/>
      <c r="DF22" s="32"/>
      <c r="DG22" s="32"/>
      <c r="DH22" s="32"/>
      <c r="DI22" s="32"/>
      <c r="DJ22" s="34"/>
      <c r="DK22" s="62"/>
      <c r="DL22" s="34"/>
      <c r="DM22" s="34"/>
      <c r="DN22" s="33"/>
      <c r="DO22" s="96"/>
      <c r="DP22" s="97"/>
      <c r="DQ22" s="97"/>
      <c r="DR22" s="33">
        <f t="shared" si="12"/>
        <v>-5400</v>
      </c>
      <c r="DS22" s="34"/>
      <c r="DT22" s="34"/>
      <c r="DU22" s="34"/>
      <c r="DV22" s="33">
        <f t="shared" si="13"/>
        <v>-180</v>
      </c>
      <c r="DW22" s="32"/>
      <c r="DX22" s="32"/>
      <c r="DY22" s="32"/>
      <c r="DZ22" s="32"/>
      <c r="EA22" s="32"/>
      <c r="EB22" s="32"/>
      <c r="EC22" s="32"/>
      <c r="ED22" s="34">
        <v>0</v>
      </c>
      <c r="EE22" s="34"/>
      <c r="EF22" s="34"/>
      <c r="EG22" s="34"/>
      <c r="EH22" s="33">
        <f t="shared" si="14"/>
        <v>-1080</v>
      </c>
      <c r="EI22" s="32"/>
      <c r="EJ22" s="32"/>
      <c r="EK22" s="32"/>
      <c r="EL22" s="32"/>
      <c r="EM22" s="32"/>
      <c r="EN22" s="32"/>
      <c r="EO22" s="32"/>
      <c r="EP22" s="34">
        <v>0</v>
      </c>
      <c r="EQ22" s="34"/>
      <c r="ER22" s="34"/>
      <c r="ES22" s="34"/>
      <c r="ET22" s="33">
        <f t="shared" si="15"/>
        <v>-900</v>
      </c>
      <c r="EU22" s="34"/>
      <c r="EV22" s="34"/>
      <c r="EW22" s="34"/>
      <c r="EX22" s="33">
        <f t="shared" si="16"/>
        <v>-1080</v>
      </c>
      <c r="EY22" s="34"/>
      <c r="EZ22" s="34"/>
      <c r="FA22" s="34"/>
      <c r="FB22" s="33">
        <f t="shared" si="17"/>
        <v>-180</v>
      </c>
      <c r="FC22" s="32"/>
      <c r="FD22" s="32"/>
      <c r="FE22" s="32"/>
      <c r="FF22" s="32"/>
      <c r="FG22" s="32"/>
      <c r="FH22" s="32"/>
      <c r="FI22" s="32"/>
      <c r="FJ22" s="34">
        <v>0</v>
      </c>
      <c r="FK22" s="34"/>
      <c r="FL22" s="34"/>
      <c r="FM22" s="34"/>
      <c r="FN22" s="33">
        <f t="shared" si="18"/>
        <v>-1080</v>
      </c>
      <c r="FO22" s="32"/>
      <c r="FP22" s="32"/>
      <c r="FQ22" s="32"/>
      <c r="FR22" s="32"/>
      <c r="FS22" s="32"/>
      <c r="FT22" s="32"/>
      <c r="FU22" s="32"/>
      <c r="FV22" s="34">
        <v>0</v>
      </c>
      <c r="FW22" s="34"/>
      <c r="FX22" s="34"/>
      <c r="FY22" s="34"/>
      <c r="FZ22" s="33">
        <f t="shared" si="19"/>
        <v>-3300</v>
      </c>
    </row>
    <row r="23" spans="2:182" s="42" customFormat="1" ht="22.5" customHeight="1">
      <c r="B23" s="27" t="s">
        <v>151</v>
      </c>
      <c r="C23" s="37" t="s">
        <v>102</v>
      </c>
      <c r="D23" s="38">
        <v>20</v>
      </c>
      <c r="E23" s="39" t="s">
        <v>109</v>
      </c>
      <c r="F23" s="28" t="s">
        <v>110</v>
      </c>
      <c r="G23" s="29">
        <v>15</v>
      </c>
      <c r="H23" s="30">
        <v>36</v>
      </c>
      <c r="I23" s="31"/>
      <c r="J23" s="31">
        <v>0</v>
      </c>
      <c r="K23" s="34">
        <v>16</v>
      </c>
      <c r="L23" s="34">
        <v>36</v>
      </c>
      <c r="M23" s="34"/>
      <c r="N23" s="33">
        <f t="shared" si="27"/>
        <v>6.366462912410498E-12</v>
      </c>
      <c r="O23" s="44">
        <v>16</v>
      </c>
      <c r="P23" s="44">
        <v>39</v>
      </c>
      <c r="Q23" s="44"/>
      <c r="R23" s="44">
        <v>16</v>
      </c>
      <c r="S23" s="44">
        <v>43</v>
      </c>
      <c r="T23" s="44">
        <v>7</v>
      </c>
      <c r="U23" s="44"/>
      <c r="V23" s="34">
        <f t="shared" si="28"/>
        <v>247.00000000000665</v>
      </c>
      <c r="W23" s="34">
        <v>16</v>
      </c>
      <c r="X23" s="34">
        <v>57</v>
      </c>
      <c r="Y23" s="34"/>
      <c r="Z23" s="35">
        <f t="shared" si="29"/>
        <v>-3.865352482534945E-12</v>
      </c>
      <c r="AA23" s="44">
        <v>17</v>
      </c>
      <c r="AB23" s="44">
        <v>7</v>
      </c>
      <c r="AC23" s="44"/>
      <c r="AD23" s="44">
        <v>17</v>
      </c>
      <c r="AE23" s="44">
        <v>10</v>
      </c>
      <c r="AF23" s="44">
        <v>58</v>
      </c>
      <c r="AG23" s="44"/>
      <c r="AH23" s="34">
        <f t="shared" si="30"/>
        <v>237.99999999999562</v>
      </c>
      <c r="AI23" s="34">
        <v>17</v>
      </c>
      <c r="AJ23" s="34">
        <v>48</v>
      </c>
      <c r="AK23" s="34"/>
      <c r="AL23" s="33">
        <f t="shared" si="31"/>
        <v>0</v>
      </c>
      <c r="AM23" s="44">
        <v>17</v>
      </c>
      <c r="AN23" s="44">
        <v>51</v>
      </c>
      <c r="AO23" s="44"/>
      <c r="AP23" s="44">
        <v>17</v>
      </c>
      <c r="AQ23" s="44">
        <v>55</v>
      </c>
      <c r="AR23" s="44">
        <v>17</v>
      </c>
      <c r="AS23" s="44"/>
      <c r="AT23" s="34">
        <f t="shared" si="32"/>
        <v>256.9999999999954</v>
      </c>
      <c r="AU23" s="34"/>
      <c r="AV23" s="34"/>
      <c r="AW23" s="34"/>
      <c r="AX23" s="35">
        <v>0</v>
      </c>
      <c r="AY23" s="44"/>
      <c r="AZ23" s="44"/>
      <c r="BA23" s="44"/>
      <c r="BB23" s="44"/>
      <c r="BC23" s="44"/>
      <c r="BD23" s="44"/>
      <c r="BE23" s="44"/>
      <c r="BF23" s="34">
        <v>0</v>
      </c>
      <c r="BG23" s="34"/>
      <c r="BH23" s="34"/>
      <c r="BI23" s="34"/>
      <c r="BJ23" s="33">
        <v>0</v>
      </c>
      <c r="BK23" s="63">
        <v>8</v>
      </c>
      <c r="BL23" s="34">
        <v>51</v>
      </c>
      <c r="BM23" s="34"/>
      <c r="BN23" s="35">
        <v>0</v>
      </c>
      <c r="BO23" s="34">
        <v>9</v>
      </c>
      <c r="BP23" s="34">
        <v>31</v>
      </c>
      <c r="BQ23" s="34"/>
      <c r="BR23" s="35">
        <f t="shared" si="7"/>
        <v>5.9117155615240335E-12</v>
      </c>
      <c r="BS23" s="32"/>
      <c r="BT23" s="32"/>
      <c r="BU23" s="32"/>
      <c r="BV23" s="32"/>
      <c r="BW23" s="32"/>
      <c r="BX23" s="32"/>
      <c r="BY23" s="32"/>
      <c r="BZ23" s="34">
        <f t="shared" si="8"/>
        <v>0</v>
      </c>
      <c r="CA23" s="34"/>
      <c r="CB23" s="34"/>
      <c r="CC23" s="34"/>
      <c r="CD23" s="33"/>
      <c r="CE23" s="32"/>
      <c r="CF23" s="32"/>
      <c r="CG23" s="32"/>
      <c r="CH23" s="32"/>
      <c r="CI23" s="32"/>
      <c r="CJ23" s="32"/>
      <c r="CK23" s="32"/>
      <c r="CL23" s="34"/>
      <c r="CM23" s="34"/>
      <c r="CN23" s="34"/>
      <c r="CO23" s="34"/>
      <c r="CP23" s="33"/>
      <c r="CQ23" s="32"/>
      <c r="CR23" s="32"/>
      <c r="CS23" s="32"/>
      <c r="CT23" s="32"/>
      <c r="CU23" s="32"/>
      <c r="CV23" s="32"/>
      <c r="CW23" s="32"/>
      <c r="CX23" s="34">
        <f>(TIME(CT23,CU23,CV23)-TIME(CQ23,CR23,CS23))*86400+CW23</f>
        <v>0</v>
      </c>
      <c r="CY23" s="34"/>
      <c r="CZ23" s="34"/>
      <c r="DA23" s="61"/>
      <c r="DB23" s="33"/>
      <c r="DC23" s="32"/>
      <c r="DD23" s="32"/>
      <c r="DE23" s="32"/>
      <c r="DF23" s="32"/>
      <c r="DG23" s="32"/>
      <c r="DH23" s="32"/>
      <c r="DI23" s="32"/>
      <c r="DJ23" s="34">
        <f>(TIME(DF23,DG23,DH23)-TIME(DC23,DD23,DE23))*86400+DI23</f>
        <v>0</v>
      </c>
      <c r="DK23" s="62"/>
      <c r="DL23" s="34"/>
      <c r="DM23" s="34"/>
      <c r="DN23" s="33"/>
      <c r="DO23" s="96"/>
      <c r="DP23" s="97"/>
      <c r="DQ23" s="97"/>
      <c r="DR23" s="33">
        <f t="shared" si="12"/>
        <v>-5400</v>
      </c>
      <c r="DS23" s="34"/>
      <c r="DT23" s="34"/>
      <c r="DU23" s="34"/>
      <c r="DV23" s="33">
        <f t="shared" si="13"/>
        <v>-180</v>
      </c>
      <c r="DW23" s="32"/>
      <c r="DX23" s="32"/>
      <c r="DY23" s="32"/>
      <c r="DZ23" s="32"/>
      <c r="EA23" s="32"/>
      <c r="EB23" s="32"/>
      <c r="EC23" s="32"/>
      <c r="ED23" s="34">
        <v>0</v>
      </c>
      <c r="EE23" s="34"/>
      <c r="EF23" s="34"/>
      <c r="EG23" s="34"/>
      <c r="EH23" s="33">
        <f t="shared" si="14"/>
        <v>-1080</v>
      </c>
      <c r="EI23" s="32"/>
      <c r="EJ23" s="32"/>
      <c r="EK23" s="32"/>
      <c r="EL23" s="32"/>
      <c r="EM23" s="32"/>
      <c r="EN23" s="32"/>
      <c r="EO23" s="32"/>
      <c r="EP23" s="34">
        <v>0</v>
      </c>
      <c r="EQ23" s="34"/>
      <c r="ER23" s="34"/>
      <c r="ES23" s="34"/>
      <c r="ET23" s="33">
        <f t="shared" si="15"/>
        <v>-900</v>
      </c>
      <c r="EU23" s="34"/>
      <c r="EV23" s="34"/>
      <c r="EW23" s="34"/>
      <c r="EX23" s="33">
        <f t="shared" si="16"/>
        <v>-1080</v>
      </c>
      <c r="EY23" s="34"/>
      <c r="EZ23" s="34"/>
      <c r="FA23" s="34"/>
      <c r="FB23" s="33">
        <f t="shared" si="17"/>
        <v>-180</v>
      </c>
      <c r="FC23" s="32"/>
      <c r="FD23" s="32"/>
      <c r="FE23" s="32"/>
      <c r="FF23" s="32"/>
      <c r="FG23" s="32"/>
      <c r="FH23" s="32"/>
      <c r="FI23" s="32"/>
      <c r="FJ23" s="34">
        <v>0</v>
      </c>
      <c r="FK23" s="34"/>
      <c r="FL23" s="34"/>
      <c r="FM23" s="34"/>
      <c r="FN23" s="33">
        <f t="shared" si="18"/>
        <v>-1080</v>
      </c>
      <c r="FO23" s="32"/>
      <c r="FP23" s="32"/>
      <c r="FQ23" s="32"/>
      <c r="FR23" s="32"/>
      <c r="FS23" s="32"/>
      <c r="FT23" s="32"/>
      <c r="FU23" s="32"/>
      <c r="FV23" s="34">
        <v>0</v>
      </c>
      <c r="FW23" s="34"/>
      <c r="FX23" s="34"/>
      <c r="FY23" s="34"/>
      <c r="FZ23" s="33">
        <f t="shared" si="19"/>
        <v>-3300</v>
      </c>
    </row>
    <row r="24" spans="2:182" s="42" customFormat="1" ht="22.5" customHeight="1">
      <c r="B24" s="27" t="s">
        <v>151</v>
      </c>
      <c r="C24" s="37" t="s">
        <v>87</v>
      </c>
      <c r="D24" s="38">
        <v>14</v>
      </c>
      <c r="E24" s="39" t="s">
        <v>54</v>
      </c>
      <c r="F24" s="28" t="s">
        <v>89</v>
      </c>
      <c r="G24" s="29">
        <v>15</v>
      </c>
      <c r="H24" s="30">
        <v>46</v>
      </c>
      <c r="I24" s="40"/>
      <c r="J24" s="31">
        <v>0</v>
      </c>
      <c r="K24" s="34">
        <v>16</v>
      </c>
      <c r="L24" s="34">
        <v>46</v>
      </c>
      <c r="M24" s="34"/>
      <c r="N24" s="33">
        <f t="shared" si="27"/>
        <v>0</v>
      </c>
      <c r="O24" s="32">
        <v>16</v>
      </c>
      <c r="P24" s="32">
        <v>49</v>
      </c>
      <c r="Q24" s="32"/>
      <c r="R24" s="32">
        <v>16</v>
      </c>
      <c r="S24" s="32">
        <v>53</v>
      </c>
      <c r="T24" s="32">
        <v>19</v>
      </c>
      <c r="U24" s="32"/>
      <c r="V24" s="34">
        <f t="shared" si="28"/>
        <v>258.9999999999989</v>
      </c>
      <c r="W24" s="34">
        <v>17</v>
      </c>
      <c r="X24" s="34">
        <v>7</v>
      </c>
      <c r="Y24" s="34"/>
      <c r="Z24" s="35">
        <f t="shared" si="29"/>
        <v>5.6843418860808015E-12</v>
      </c>
      <c r="AA24" s="32">
        <v>17</v>
      </c>
      <c r="AB24" s="32">
        <v>17</v>
      </c>
      <c r="AC24" s="32"/>
      <c r="AD24" s="32">
        <v>17</v>
      </c>
      <c r="AE24" s="32">
        <v>21</v>
      </c>
      <c r="AF24" s="32">
        <v>8</v>
      </c>
      <c r="AG24" s="32"/>
      <c r="AH24" s="34">
        <f t="shared" si="30"/>
        <v>247.999999999994</v>
      </c>
      <c r="AI24" s="34">
        <v>17</v>
      </c>
      <c r="AJ24" s="34">
        <v>58</v>
      </c>
      <c r="AK24" s="34"/>
      <c r="AL24" s="33">
        <f t="shared" si="31"/>
        <v>-1.8189894035458565E-11</v>
      </c>
      <c r="AM24" s="32">
        <v>18</v>
      </c>
      <c r="AN24" s="32">
        <v>1</v>
      </c>
      <c r="AO24" s="32"/>
      <c r="AP24" s="32">
        <v>18</v>
      </c>
      <c r="AQ24" s="32">
        <v>5</v>
      </c>
      <c r="AR24" s="32">
        <v>25</v>
      </c>
      <c r="AS24" s="32"/>
      <c r="AT24" s="34">
        <f t="shared" si="32"/>
        <v>264.9999999999999</v>
      </c>
      <c r="AU24" s="34"/>
      <c r="AV24" s="34"/>
      <c r="AW24" s="34"/>
      <c r="AX24" s="35">
        <v>0</v>
      </c>
      <c r="AY24" s="32"/>
      <c r="AZ24" s="32"/>
      <c r="BA24" s="32"/>
      <c r="BB24" s="32"/>
      <c r="BC24" s="32"/>
      <c r="BD24" s="32"/>
      <c r="BE24" s="32"/>
      <c r="BF24" s="34">
        <v>0</v>
      </c>
      <c r="BG24" s="34"/>
      <c r="BH24" s="34"/>
      <c r="BI24" s="34"/>
      <c r="BJ24" s="33">
        <v>0</v>
      </c>
      <c r="BK24" s="63">
        <v>8</v>
      </c>
      <c r="BL24" s="34">
        <v>59</v>
      </c>
      <c r="BM24" s="34"/>
      <c r="BN24" s="35">
        <v>0</v>
      </c>
      <c r="BO24" s="34">
        <v>9</v>
      </c>
      <c r="BP24" s="34">
        <v>39</v>
      </c>
      <c r="BQ24" s="34"/>
      <c r="BR24" s="35">
        <f t="shared" si="7"/>
        <v>5.9117155615240335E-12</v>
      </c>
      <c r="BS24" s="44">
        <v>9</v>
      </c>
      <c r="BT24" s="44">
        <v>52</v>
      </c>
      <c r="BU24" s="44"/>
      <c r="BV24" s="44">
        <v>9</v>
      </c>
      <c r="BW24" s="44">
        <v>56</v>
      </c>
      <c r="BX24" s="44">
        <v>21</v>
      </c>
      <c r="BY24" s="44"/>
      <c r="BZ24" s="34">
        <f t="shared" si="8"/>
        <v>260.9999999999976</v>
      </c>
      <c r="CA24" s="34"/>
      <c r="CB24" s="34"/>
      <c r="CC24" s="34"/>
      <c r="CD24" s="91"/>
      <c r="CE24" s="32"/>
      <c r="CF24" s="32"/>
      <c r="CG24" s="32"/>
      <c r="CH24" s="32"/>
      <c r="CI24" s="32"/>
      <c r="CJ24" s="32"/>
      <c r="CK24" s="32"/>
      <c r="CL24" s="34"/>
      <c r="CM24" s="34"/>
      <c r="CN24" s="34"/>
      <c r="CO24" s="34"/>
      <c r="CP24" s="33"/>
      <c r="CQ24" s="34"/>
      <c r="CR24" s="34"/>
      <c r="CS24" s="32"/>
      <c r="CT24" s="32"/>
      <c r="CU24" s="32"/>
      <c r="CV24" s="32"/>
      <c r="CW24" s="32"/>
      <c r="CX24" s="34">
        <f>(TIME(CT24,CU24,CV24)-TIME(CQ24,CR24,CS24))*86400+CW24</f>
        <v>0</v>
      </c>
      <c r="CY24" s="32"/>
      <c r="CZ24" s="32"/>
      <c r="DA24" s="64"/>
      <c r="DB24" s="33"/>
      <c r="DC24" s="32"/>
      <c r="DD24" s="32"/>
      <c r="DE24" s="32"/>
      <c r="DF24" s="32"/>
      <c r="DG24" s="32"/>
      <c r="DH24" s="32"/>
      <c r="DI24" s="32"/>
      <c r="DJ24" s="34"/>
      <c r="DK24" s="65"/>
      <c r="DL24" s="32"/>
      <c r="DM24" s="32"/>
      <c r="DN24" s="33"/>
      <c r="DO24" s="98"/>
      <c r="DP24" s="99"/>
      <c r="DQ24" s="99"/>
      <c r="DR24" s="33">
        <f t="shared" si="12"/>
        <v>-5400</v>
      </c>
      <c r="DS24" s="32"/>
      <c r="DT24" s="32"/>
      <c r="DU24" s="32"/>
      <c r="DV24" s="33">
        <f t="shared" si="13"/>
        <v>-180</v>
      </c>
      <c r="DW24" s="32"/>
      <c r="DX24" s="32"/>
      <c r="DY24" s="32"/>
      <c r="DZ24" s="32"/>
      <c r="EA24" s="32"/>
      <c r="EB24" s="32"/>
      <c r="EC24" s="32"/>
      <c r="ED24" s="34">
        <f>(TIME(DZ24,EA24,EB24)-TIME(DW24,DX24,DY24))*86400+EC24</f>
        <v>0</v>
      </c>
      <c r="EE24" s="34"/>
      <c r="EF24" s="34"/>
      <c r="EG24" s="34"/>
      <c r="EH24" s="33">
        <f t="shared" si="14"/>
        <v>-1080</v>
      </c>
      <c r="EI24" s="32"/>
      <c r="EJ24" s="32"/>
      <c r="EK24" s="32"/>
      <c r="EL24" s="32"/>
      <c r="EM24" s="32"/>
      <c r="EN24" s="32"/>
      <c r="EO24" s="32"/>
      <c r="EP24" s="34">
        <f>(TIME(EL24,EM24,EN24)-TIME(EI24,EJ24,EK24))*86400+EO24</f>
        <v>0</v>
      </c>
      <c r="EQ24" s="34"/>
      <c r="ER24" s="34"/>
      <c r="ES24" s="34"/>
      <c r="ET24" s="33">
        <f t="shared" si="15"/>
        <v>-900</v>
      </c>
      <c r="EU24" s="34"/>
      <c r="EV24" s="34"/>
      <c r="EW24" s="34"/>
      <c r="EX24" s="33">
        <f t="shared" si="16"/>
        <v>-1080</v>
      </c>
      <c r="EY24" s="34"/>
      <c r="EZ24" s="34"/>
      <c r="FA24" s="34"/>
      <c r="FB24" s="33">
        <f t="shared" si="17"/>
        <v>-180</v>
      </c>
      <c r="FC24" s="32"/>
      <c r="FD24" s="32"/>
      <c r="FE24" s="32"/>
      <c r="FF24" s="32"/>
      <c r="FG24" s="32"/>
      <c r="FH24" s="32"/>
      <c r="FI24" s="32"/>
      <c r="FJ24" s="34">
        <f>(TIME(FF24,FG24,FH24)-TIME(FC24,FD24,FE24))*86400+FI24</f>
        <v>0</v>
      </c>
      <c r="FK24" s="34"/>
      <c r="FL24" s="34"/>
      <c r="FM24" s="34"/>
      <c r="FN24" s="33">
        <f t="shared" si="18"/>
        <v>-1080</v>
      </c>
      <c r="FO24" s="32"/>
      <c r="FP24" s="32"/>
      <c r="FQ24" s="32"/>
      <c r="FR24" s="32"/>
      <c r="FS24" s="32"/>
      <c r="FT24" s="32"/>
      <c r="FU24" s="32"/>
      <c r="FV24" s="34">
        <f>(TIME(FR24,FS24,FT24)-TIME(FO24,FP24,FQ24))*86400+FU24</f>
        <v>0</v>
      </c>
      <c r="FW24" s="34"/>
      <c r="FX24" s="34"/>
      <c r="FY24" s="34"/>
      <c r="FZ24" s="33">
        <f t="shared" si="19"/>
        <v>-3300</v>
      </c>
    </row>
    <row r="25" spans="1:182" s="36" customFormat="1" ht="22.5" customHeight="1">
      <c r="A25" s="42"/>
      <c r="B25" s="27" t="s">
        <v>151</v>
      </c>
      <c r="C25" s="37" t="s">
        <v>77</v>
      </c>
      <c r="D25" s="38">
        <v>11</v>
      </c>
      <c r="E25" s="28" t="s">
        <v>85</v>
      </c>
      <c r="F25" s="28" t="s">
        <v>78</v>
      </c>
      <c r="G25" s="29">
        <v>16</v>
      </c>
      <c r="H25" s="30">
        <v>4</v>
      </c>
      <c r="I25" s="40"/>
      <c r="J25" s="31">
        <v>0</v>
      </c>
      <c r="K25" s="34">
        <v>17</v>
      </c>
      <c r="L25" s="34">
        <v>4</v>
      </c>
      <c r="M25" s="34"/>
      <c r="N25" s="33">
        <f t="shared" si="27"/>
        <v>6.366462912410498E-12</v>
      </c>
      <c r="O25" s="44">
        <v>17</v>
      </c>
      <c r="P25" s="44">
        <v>7</v>
      </c>
      <c r="Q25" s="44"/>
      <c r="R25" s="44">
        <v>17</v>
      </c>
      <c r="S25" s="44">
        <v>11</v>
      </c>
      <c r="T25" s="44">
        <v>18</v>
      </c>
      <c r="U25" s="44"/>
      <c r="V25" s="34">
        <f t="shared" si="28"/>
        <v>257.9999999999924</v>
      </c>
      <c r="W25" s="34">
        <v>17</v>
      </c>
      <c r="X25" s="34">
        <v>25</v>
      </c>
      <c r="Y25" s="34"/>
      <c r="Z25" s="35">
        <f t="shared" si="29"/>
        <v>5.6843418860808015E-12</v>
      </c>
      <c r="AA25" s="44">
        <v>17</v>
      </c>
      <c r="AB25" s="44">
        <v>36</v>
      </c>
      <c r="AC25" s="44"/>
      <c r="AD25" s="44"/>
      <c r="AE25" s="44"/>
      <c r="AF25" s="44"/>
      <c r="AG25" s="44"/>
      <c r="AH25" s="85">
        <v>542</v>
      </c>
      <c r="AI25" s="85"/>
      <c r="AJ25" s="85"/>
      <c r="AK25" s="85"/>
      <c r="AL25" s="86">
        <v>50</v>
      </c>
      <c r="AM25" s="87"/>
      <c r="AN25" s="87"/>
      <c r="AO25" s="87"/>
      <c r="AP25" s="87"/>
      <c r="AQ25" s="87"/>
      <c r="AR25" s="87"/>
      <c r="AS25" s="87"/>
      <c r="AT25" s="85">
        <v>548</v>
      </c>
      <c r="AU25" s="85"/>
      <c r="AV25" s="85"/>
      <c r="AW25" s="85"/>
      <c r="AX25" s="88">
        <v>0</v>
      </c>
      <c r="AY25" s="87"/>
      <c r="AZ25" s="87"/>
      <c r="BA25" s="87"/>
      <c r="BB25" s="87"/>
      <c r="BC25" s="87"/>
      <c r="BD25" s="87"/>
      <c r="BE25" s="87"/>
      <c r="BF25" s="85">
        <v>0</v>
      </c>
      <c r="BG25" s="85"/>
      <c r="BH25" s="85"/>
      <c r="BI25" s="85"/>
      <c r="BJ25" s="86">
        <v>150</v>
      </c>
      <c r="BK25" s="60"/>
      <c r="BL25" s="32"/>
      <c r="BM25" s="32"/>
      <c r="BN25" s="35">
        <v>0</v>
      </c>
      <c r="BO25" s="32"/>
      <c r="BP25" s="32"/>
      <c r="BQ25" s="32"/>
      <c r="BR25" s="35"/>
      <c r="BS25" s="32"/>
      <c r="BT25" s="32"/>
      <c r="BU25" s="32"/>
      <c r="BV25" s="32"/>
      <c r="BW25" s="32"/>
      <c r="BX25" s="32"/>
      <c r="BY25" s="32"/>
      <c r="BZ25" s="34"/>
      <c r="CA25" s="34"/>
      <c r="CB25" s="34"/>
      <c r="CC25" s="34"/>
      <c r="CD25" s="33"/>
      <c r="CE25" s="44"/>
      <c r="CF25" s="44"/>
      <c r="CG25" s="44"/>
      <c r="CH25" s="44"/>
      <c r="CI25" s="44"/>
      <c r="CJ25" s="44"/>
      <c r="CK25" s="44"/>
      <c r="CL25" s="34"/>
      <c r="CM25" s="34"/>
      <c r="CN25" s="34"/>
      <c r="CO25" s="34"/>
      <c r="CP25" s="33"/>
      <c r="CQ25" s="34"/>
      <c r="CR25" s="34"/>
      <c r="CS25" s="44"/>
      <c r="CT25" s="44"/>
      <c r="CU25" s="44"/>
      <c r="CV25" s="44"/>
      <c r="CW25" s="44"/>
      <c r="CX25" s="34">
        <f>(TIME(CT25,CU25,CV25)-TIME(CQ25,CR25,CS25))*86400+CW25</f>
        <v>0</v>
      </c>
      <c r="CY25" s="34"/>
      <c r="CZ25" s="34"/>
      <c r="DA25" s="61"/>
      <c r="DB25" s="33"/>
      <c r="DC25" s="44"/>
      <c r="DD25" s="44"/>
      <c r="DE25" s="44"/>
      <c r="DF25" s="44"/>
      <c r="DG25" s="44"/>
      <c r="DH25" s="44"/>
      <c r="DI25" s="44"/>
      <c r="DJ25" s="34"/>
      <c r="DK25" s="62"/>
      <c r="DL25" s="34"/>
      <c r="DM25" s="34"/>
      <c r="DN25" s="33"/>
      <c r="DO25" s="96"/>
      <c r="DP25" s="97"/>
      <c r="DQ25" s="97"/>
      <c r="DR25" s="33">
        <f t="shared" si="12"/>
        <v>-5400</v>
      </c>
      <c r="DS25" s="34"/>
      <c r="DT25" s="34"/>
      <c r="DU25" s="34"/>
      <c r="DV25" s="33">
        <f t="shared" si="13"/>
        <v>-180</v>
      </c>
      <c r="DW25" s="44"/>
      <c r="DX25" s="44"/>
      <c r="DY25" s="44"/>
      <c r="DZ25" s="44"/>
      <c r="EA25" s="44"/>
      <c r="EB25" s="44"/>
      <c r="EC25" s="44"/>
      <c r="ED25" s="34">
        <f>(TIME(DZ25,EA25,EB25)-TIME(DW25,DX25,DY25))*86400+EC25</f>
        <v>0</v>
      </c>
      <c r="EE25" s="34"/>
      <c r="EF25" s="34"/>
      <c r="EG25" s="34"/>
      <c r="EH25" s="33">
        <f t="shared" si="14"/>
        <v>-1080</v>
      </c>
      <c r="EI25" s="44"/>
      <c r="EJ25" s="44"/>
      <c r="EK25" s="44"/>
      <c r="EL25" s="44"/>
      <c r="EM25" s="44"/>
      <c r="EN25" s="44"/>
      <c r="EO25" s="44"/>
      <c r="EP25" s="34">
        <f>(TIME(EL25,EM25,EN25)-TIME(EI25,EJ25,EK25))*86400+EO25</f>
        <v>0</v>
      </c>
      <c r="EQ25" s="34"/>
      <c r="ER25" s="34"/>
      <c r="ES25" s="34"/>
      <c r="ET25" s="33">
        <f t="shared" si="15"/>
        <v>-900</v>
      </c>
      <c r="EU25" s="34"/>
      <c r="EV25" s="34"/>
      <c r="EW25" s="34"/>
      <c r="EX25" s="33">
        <f t="shared" si="16"/>
        <v>-1080</v>
      </c>
      <c r="EY25" s="34"/>
      <c r="EZ25" s="34"/>
      <c r="FA25" s="34"/>
      <c r="FB25" s="33">
        <f t="shared" si="17"/>
        <v>-180</v>
      </c>
      <c r="FC25" s="44"/>
      <c r="FD25" s="44"/>
      <c r="FE25" s="44"/>
      <c r="FF25" s="44"/>
      <c r="FG25" s="44"/>
      <c r="FH25" s="44"/>
      <c r="FI25" s="44"/>
      <c r="FJ25" s="34">
        <f>(TIME(FF25,FG25,FH25)-TIME(FC25,FD25,FE25))*86400+FI25</f>
        <v>0</v>
      </c>
      <c r="FK25" s="34"/>
      <c r="FL25" s="34"/>
      <c r="FM25" s="34"/>
      <c r="FN25" s="33">
        <f t="shared" si="18"/>
        <v>-1080</v>
      </c>
      <c r="FO25" s="44"/>
      <c r="FP25" s="44"/>
      <c r="FQ25" s="44"/>
      <c r="FR25" s="44"/>
      <c r="FS25" s="44"/>
      <c r="FT25" s="44"/>
      <c r="FU25" s="44"/>
      <c r="FV25" s="34">
        <f>(TIME(FR25,FS25,FT25)-TIME(FO25,FP25,FQ25))*86400+FU25</f>
        <v>0</v>
      </c>
      <c r="FW25" s="34"/>
      <c r="FX25" s="34"/>
      <c r="FY25" s="34"/>
      <c r="FZ25" s="33">
        <f t="shared" si="19"/>
        <v>-3300</v>
      </c>
    </row>
    <row r="26" spans="2:5" ht="12">
      <c r="B26" s="207" t="s">
        <v>147</v>
      </c>
      <c r="C26" s="207"/>
      <c r="D26" s="207"/>
      <c r="E26" s="207"/>
    </row>
    <row r="27" spans="2:182" s="42" customFormat="1" ht="22.5" customHeight="1">
      <c r="B27" s="27">
        <f>J27+N27+V27+Z27+AH27+AL27+AT27+AX27+BF27+BJ27+BN27+BR27+BZ27+CD27+CL27+CX27+DB27+DJ27+DN27</f>
        <v>2595.0000000000055</v>
      </c>
      <c r="C27" s="67" t="s">
        <v>102</v>
      </c>
      <c r="D27" s="68" t="s">
        <v>146</v>
      </c>
      <c r="E27" s="69" t="s">
        <v>106</v>
      </c>
      <c r="F27" s="43" t="s">
        <v>107</v>
      </c>
      <c r="G27" s="81">
        <v>15</v>
      </c>
      <c r="H27" s="81">
        <v>24</v>
      </c>
      <c r="I27" s="40"/>
      <c r="J27" s="31">
        <v>0</v>
      </c>
      <c r="K27" s="29">
        <v>16</v>
      </c>
      <c r="L27" s="30">
        <v>24</v>
      </c>
      <c r="M27" s="34"/>
      <c r="N27" s="33">
        <f>(TIME(K27,L27,M27)-TIME(G27,H27,I27))*86400-3600</f>
        <v>-1.2732925824820995E-11</v>
      </c>
      <c r="O27" s="32">
        <v>16</v>
      </c>
      <c r="P27" s="32">
        <v>28</v>
      </c>
      <c r="Q27" s="32"/>
      <c r="R27" s="32">
        <v>16</v>
      </c>
      <c r="S27" s="32">
        <v>33</v>
      </c>
      <c r="T27" s="32">
        <v>0</v>
      </c>
      <c r="U27" s="32"/>
      <c r="V27" s="34">
        <f>(TIME(R27,S27,T27)-TIME(O27,P27,Q27))*86400+U27</f>
        <v>300.0000000000085</v>
      </c>
      <c r="W27" s="34">
        <v>16</v>
      </c>
      <c r="X27" s="34">
        <v>46</v>
      </c>
      <c r="Y27" s="34"/>
      <c r="Z27" s="35">
        <f>(TIME(W27,X27,Y27)-TIME(O27,P27,Q27))*86400-1080</f>
        <v>5.6843418860808015E-12</v>
      </c>
      <c r="AA27" s="32">
        <v>16</v>
      </c>
      <c r="AB27" s="32">
        <v>51</v>
      </c>
      <c r="AC27" s="32"/>
      <c r="AD27" s="32">
        <v>16</v>
      </c>
      <c r="AE27" s="32">
        <v>55</v>
      </c>
      <c r="AF27" s="32">
        <v>20</v>
      </c>
      <c r="AG27" s="32"/>
      <c r="AH27" s="34">
        <f>(TIME(AD27,AE27,AF27)-TIME(AA27,AB27,AC27))*86400+AG27</f>
        <v>259.9999999999863</v>
      </c>
      <c r="AI27" s="34">
        <v>17</v>
      </c>
      <c r="AJ27" s="34">
        <v>32</v>
      </c>
      <c r="AK27" s="34"/>
      <c r="AL27" s="33">
        <f>(TIME(AI27,AJ27,AK27)-TIME(AA27,AB27,AC27))*86400-2460</f>
        <v>0</v>
      </c>
      <c r="AM27" s="32">
        <v>17</v>
      </c>
      <c r="AN27" s="32">
        <v>35</v>
      </c>
      <c r="AO27" s="32"/>
      <c r="AP27" s="32">
        <v>17</v>
      </c>
      <c r="AQ27" s="32">
        <v>39</v>
      </c>
      <c r="AR27" s="32">
        <v>16</v>
      </c>
      <c r="AS27" s="32"/>
      <c r="AT27" s="34">
        <f>(TIME(AP27,AQ27,AR27)-TIME(AM27,AN27,AO27))*86400+AS27</f>
        <v>255.99999999999847</v>
      </c>
      <c r="AU27" s="34"/>
      <c r="AV27" s="34"/>
      <c r="AW27" s="34"/>
      <c r="AX27" s="35">
        <v>0</v>
      </c>
      <c r="AY27" s="32"/>
      <c r="AZ27" s="32"/>
      <c r="BA27" s="32"/>
      <c r="BB27" s="32"/>
      <c r="BC27" s="32"/>
      <c r="BD27" s="32"/>
      <c r="BE27" s="32"/>
      <c r="BF27" s="34">
        <v>0</v>
      </c>
      <c r="BG27" s="34"/>
      <c r="BH27" s="34"/>
      <c r="BI27" s="34"/>
      <c r="BJ27" s="33">
        <v>0</v>
      </c>
      <c r="BK27" s="63">
        <v>8</v>
      </c>
      <c r="BL27" s="34">
        <v>39</v>
      </c>
      <c r="BM27" s="34"/>
      <c r="BN27" s="35">
        <v>0</v>
      </c>
      <c r="BO27" s="34">
        <v>9</v>
      </c>
      <c r="BP27" s="34">
        <v>19</v>
      </c>
      <c r="BQ27" s="34"/>
      <c r="BR27" s="35">
        <f>(TIME(BO27,BP27,BQ27)-TIME(BK27,BL27,BM27))*86400-2400</f>
        <v>0</v>
      </c>
      <c r="BS27" s="32">
        <v>9</v>
      </c>
      <c r="BT27" s="32">
        <v>32</v>
      </c>
      <c r="BU27" s="32"/>
      <c r="BV27" s="32">
        <v>9</v>
      </c>
      <c r="BW27" s="32">
        <v>37</v>
      </c>
      <c r="BX27" s="32">
        <v>8</v>
      </c>
      <c r="BY27" s="32"/>
      <c r="BZ27" s="34">
        <f>(TIME(BV27,BW27,BX27)-TIME(BS27,BT27,BU27))*86400+BY27</f>
        <v>308.0000000000034</v>
      </c>
      <c r="CA27" s="34">
        <v>9</v>
      </c>
      <c r="CB27" s="34">
        <v>52</v>
      </c>
      <c r="CC27" s="34"/>
      <c r="CD27" s="33">
        <f>(TIME(CA27,CB27,CC27)-TIME(BS27,BT27,BU27))*86400-1200</f>
        <v>5.229594535194337E-12</v>
      </c>
      <c r="CE27" s="32">
        <v>9</v>
      </c>
      <c r="CF27" s="32">
        <v>59</v>
      </c>
      <c r="CG27" s="32"/>
      <c r="CH27" s="32">
        <v>10</v>
      </c>
      <c r="CI27" s="32">
        <v>9</v>
      </c>
      <c r="CJ27" s="32">
        <v>2</v>
      </c>
      <c r="CK27" s="32"/>
      <c r="CL27" s="34">
        <f>(TIME(CH27,CI27,CJ27)-TIME(CE27,CF27,CG27))*86400+CK27</f>
        <v>602.0000000000061</v>
      </c>
      <c r="CM27" s="34">
        <v>10</v>
      </c>
      <c r="CN27" s="34">
        <v>37</v>
      </c>
      <c r="CO27" s="34"/>
      <c r="CP27" s="33">
        <f>(TIME(CM27,CN27,CO27)-TIME(CE27,CF27,CG27))*86400-2280</f>
        <v>6.366462912410498E-12</v>
      </c>
      <c r="CQ27" s="34">
        <v>10</v>
      </c>
      <c r="CR27" s="34">
        <v>41</v>
      </c>
      <c r="CS27" s="32"/>
      <c r="CT27" s="32">
        <v>10</v>
      </c>
      <c r="CU27" s="32">
        <v>46</v>
      </c>
      <c r="CV27" s="32">
        <v>30</v>
      </c>
      <c r="CW27" s="32"/>
      <c r="CX27" s="34">
        <f>(TIME(CT27,CU27,CV27)-TIME(CQ27,CR27,CS27))*86400+CW27</f>
        <v>329.9999999999988</v>
      </c>
      <c r="CY27" s="34">
        <v>11</v>
      </c>
      <c r="CZ27" s="34">
        <v>1</v>
      </c>
      <c r="DA27" s="61"/>
      <c r="DB27" s="33">
        <f>(TIME(CY27,CZ27,DA27)-TIME(CQ27,CR27,CS27))*86400-1200</f>
        <v>0</v>
      </c>
      <c r="DC27" s="32">
        <v>11</v>
      </c>
      <c r="DD27" s="32">
        <v>53</v>
      </c>
      <c r="DE27" s="32"/>
      <c r="DF27" s="32">
        <v>12</v>
      </c>
      <c r="DG27" s="32">
        <v>1</v>
      </c>
      <c r="DH27" s="32">
        <v>59</v>
      </c>
      <c r="DI27" s="32"/>
      <c r="DJ27" s="34">
        <f>(TIME(DF27,DG27,DH27)-TIME(DC27,DD27,DE27))*86400+DI27</f>
        <v>539.0000000000059</v>
      </c>
      <c r="DK27" s="62"/>
      <c r="DL27" s="34"/>
      <c r="DM27" s="34"/>
      <c r="DN27" s="33">
        <v>0</v>
      </c>
      <c r="DO27" s="96"/>
      <c r="DP27" s="97"/>
      <c r="DQ27" s="97"/>
      <c r="DR27" s="33">
        <f>(TIME(DO27,DP27,DQ27)-TIME(DK27,DL27,DM27))*86400-5400</f>
        <v>-5400</v>
      </c>
      <c r="DS27" s="34"/>
      <c r="DT27" s="34"/>
      <c r="DU27" s="34"/>
      <c r="DV27" s="33">
        <f>(TIME(DS27,DT27,DU27)-TIME(DO27,DP27,DQ27))*86400-180</f>
        <v>-180</v>
      </c>
      <c r="DW27" s="32"/>
      <c r="DX27" s="32"/>
      <c r="DY27" s="32"/>
      <c r="DZ27" s="32"/>
      <c r="EA27" s="32"/>
      <c r="EB27" s="32"/>
      <c r="EC27" s="32"/>
      <c r="ED27" s="34">
        <f>(TIME(DZ27,EA27,EB27)-TIME(DW27,DX27,DY27))*86400+EC27</f>
        <v>0</v>
      </c>
      <c r="EE27" s="34"/>
      <c r="EF27" s="34"/>
      <c r="EG27" s="34"/>
      <c r="EH27" s="33">
        <f>(TIME(EE27,EF27,EG27)-TIME(DW27,DX27,DY27))*86400-1080</f>
        <v>-1080</v>
      </c>
      <c r="EI27" s="32"/>
      <c r="EJ27" s="32"/>
      <c r="EK27" s="32"/>
      <c r="EL27" s="32"/>
      <c r="EM27" s="32"/>
      <c r="EN27" s="32"/>
      <c r="EO27" s="32"/>
      <c r="EP27" s="34">
        <f>(TIME(EL27,EM27,EN27)-TIME(EI27,EJ27,EK27))*86400+EO27</f>
        <v>0</v>
      </c>
      <c r="EQ27" s="34"/>
      <c r="ER27" s="34"/>
      <c r="ES27" s="34"/>
      <c r="ET27" s="33">
        <f>(TIME(EQ27,ER27,ES27)-TIME(EI27,EJ27,EK27))*86400-900</f>
        <v>-900</v>
      </c>
      <c r="EU27" s="34"/>
      <c r="EV27" s="34"/>
      <c r="EW27" s="34"/>
      <c r="EX27" s="33">
        <f>(TIME(EU27,EV27,EW27)-TIME(EQ27,ER27,ES27))*86400-1080</f>
        <v>-1080</v>
      </c>
      <c r="EY27" s="34"/>
      <c r="EZ27" s="34"/>
      <c r="FA27" s="34"/>
      <c r="FB27" s="33">
        <f>(TIME(EY27,EZ27,FA27)-TIME(EU27,EV27,EW27))*86400-180</f>
        <v>-180</v>
      </c>
      <c r="FC27" s="32"/>
      <c r="FD27" s="32"/>
      <c r="FE27" s="32"/>
      <c r="FF27" s="32"/>
      <c r="FG27" s="32"/>
      <c r="FH27" s="32"/>
      <c r="FI27" s="32"/>
      <c r="FJ27" s="34">
        <f>(TIME(FF27,FG27,FH27)-TIME(FC27,FD27,FE27))*86400+FI27</f>
        <v>0</v>
      </c>
      <c r="FK27" s="34"/>
      <c r="FL27" s="34"/>
      <c r="FM27" s="34"/>
      <c r="FN27" s="33">
        <f>(TIME(FK27,FL27,FM27)-TIME(FC27,FD27,FE27))*86400-1080</f>
        <v>-1080</v>
      </c>
      <c r="FO27" s="32"/>
      <c r="FP27" s="32"/>
      <c r="FQ27" s="32"/>
      <c r="FR27" s="32"/>
      <c r="FS27" s="32"/>
      <c r="FT27" s="32"/>
      <c r="FU27" s="32"/>
      <c r="FV27" s="34">
        <f>(TIME(FR27,FS27,FT27)-TIME(FO27,FP27,FQ27))*86400+FU27</f>
        <v>0</v>
      </c>
      <c r="FW27" s="34"/>
      <c r="FX27" s="34"/>
      <c r="FY27" s="34"/>
      <c r="FZ27" s="33">
        <f>(TIME(FW27,FX27,FY27)-TIME(FO27,FP27,FQ27))*86400-3300</f>
        <v>-3300</v>
      </c>
    </row>
    <row r="28" spans="2:182" s="42" customFormat="1" ht="22.5" customHeight="1">
      <c r="B28" s="27" t="s">
        <v>151</v>
      </c>
      <c r="C28" s="37" t="s">
        <v>77</v>
      </c>
      <c r="D28" s="38">
        <v>0</v>
      </c>
      <c r="E28" s="39" t="s">
        <v>82</v>
      </c>
      <c r="F28" s="28" t="s">
        <v>78</v>
      </c>
      <c r="G28" s="81">
        <v>15</v>
      </c>
      <c r="H28" s="81">
        <v>27</v>
      </c>
      <c r="I28" s="40"/>
      <c r="J28" s="31">
        <v>0</v>
      </c>
      <c r="K28" s="29">
        <v>16</v>
      </c>
      <c r="L28" s="30">
        <v>27</v>
      </c>
      <c r="M28" s="34"/>
      <c r="N28" s="33">
        <f>(TIME(K28,L28,M28)-TIME(G28,H28,I28))*86400-3600</f>
        <v>6.366462912410498E-12</v>
      </c>
      <c r="O28" s="44">
        <v>16</v>
      </c>
      <c r="P28" s="44">
        <v>30</v>
      </c>
      <c r="Q28" s="44"/>
      <c r="R28" s="44">
        <v>16</v>
      </c>
      <c r="S28" s="44">
        <v>35</v>
      </c>
      <c r="T28" s="44">
        <v>29</v>
      </c>
      <c r="U28" s="44"/>
      <c r="V28" s="34">
        <f>(TIME(R28,S28,T28)-TIME(O28,P28,Q28))*86400+U28</f>
        <v>329.00000000000665</v>
      </c>
      <c r="W28" s="34">
        <v>16</v>
      </c>
      <c r="X28" s="34">
        <v>48</v>
      </c>
      <c r="Y28" s="34"/>
      <c r="Z28" s="35">
        <f>(TIME(W28,X28,Y28)-TIME(O28,P28,Q28))*86400-1080</f>
        <v>5.6843418860808015E-12</v>
      </c>
      <c r="AA28" s="44">
        <v>16</v>
      </c>
      <c r="AB28" s="44">
        <v>55</v>
      </c>
      <c r="AC28" s="44"/>
      <c r="AD28" s="44">
        <v>17</v>
      </c>
      <c r="AE28" s="44">
        <v>0</v>
      </c>
      <c r="AF28" s="44">
        <v>23</v>
      </c>
      <c r="AG28" s="44"/>
      <c r="AH28" s="34">
        <f>(TIME(AD28,AE28,AF28)-TIME(AA28,AB28,AC28))*86400+AG28</f>
        <v>322.99999999999613</v>
      </c>
      <c r="AI28" s="34">
        <v>17</v>
      </c>
      <c r="AJ28" s="34">
        <v>36</v>
      </c>
      <c r="AK28" s="34"/>
      <c r="AL28" s="33">
        <f>(TIME(AI28,AJ28,AK28)-TIME(AA28,AB28,AC28))*86400-2460</f>
        <v>0</v>
      </c>
      <c r="AM28" s="44">
        <v>17</v>
      </c>
      <c r="AN28" s="44">
        <v>39</v>
      </c>
      <c r="AO28" s="44"/>
      <c r="AP28" s="44">
        <v>17</v>
      </c>
      <c r="AQ28" s="44">
        <v>44</v>
      </c>
      <c r="AR28" s="44">
        <v>11</v>
      </c>
      <c r="AS28" s="44"/>
      <c r="AT28" s="34">
        <f>(TIME(AP28,AQ28,AR28)-TIME(AM28,AN28,AO28))*86400+AS28</f>
        <v>311.00000000000387</v>
      </c>
      <c r="AU28" s="34"/>
      <c r="AV28" s="34"/>
      <c r="AW28" s="34"/>
      <c r="AX28" s="35">
        <v>0</v>
      </c>
      <c r="AY28" s="44"/>
      <c r="AZ28" s="44"/>
      <c r="BA28" s="44"/>
      <c r="BB28" s="44"/>
      <c r="BC28" s="44"/>
      <c r="BD28" s="44"/>
      <c r="BE28" s="44"/>
      <c r="BF28" s="34">
        <v>0</v>
      </c>
      <c r="BG28" s="34"/>
      <c r="BH28" s="34"/>
      <c r="BI28" s="34"/>
      <c r="BJ28" s="33">
        <v>0</v>
      </c>
      <c r="BK28" s="63">
        <v>8</v>
      </c>
      <c r="BL28" s="34">
        <v>42</v>
      </c>
      <c r="BM28" s="34"/>
      <c r="BN28" s="35">
        <v>0</v>
      </c>
      <c r="BO28" s="34">
        <v>9</v>
      </c>
      <c r="BP28" s="34">
        <v>22</v>
      </c>
      <c r="BQ28" s="34"/>
      <c r="BR28" s="35">
        <f>(TIME(BO28,BP28,BQ28)-TIME(BK28,BL28,BM28))*86400-2400</f>
        <v>0</v>
      </c>
      <c r="BS28" s="44">
        <v>9</v>
      </c>
      <c r="BT28" s="44">
        <v>34</v>
      </c>
      <c r="BU28" s="44"/>
      <c r="BV28" s="44">
        <v>9</v>
      </c>
      <c r="BW28" s="44">
        <v>39</v>
      </c>
      <c r="BX28" s="44">
        <v>0</v>
      </c>
      <c r="BY28" s="44"/>
      <c r="BZ28" s="34">
        <f>(TIME(BV28,BW28,BX28)-TIME(BS28,BT28,BU28))*86400+BY28</f>
        <v>300.00000000000375</v>
      </c>
      <c r="CA28" s="34">
        <v>9</v>
      </c>
      <c r="CB28" s="34">
        <v>54</v>
      </c>
      <c r="CC28" s="34"/>
      <c r="CD28" s="33">
        <f>(TIME(CA28,CB28,CC28)-TIME(BS28,BT28,BU28))*86400-1200</f>
        <v>5.229594535194337E-12</v>
      </c>
      <c r="CE28" s="32">
        <v>10</v>
      </c>
      <c r="CF28" s="32">
        <v>6</v>
      </c>
      <c r="CG28" s="32"/>
      <c r="CH28" s="32">
        <v>10</v>
      </c>
      <c r="CI28" s="32">
        <v>17</v>
      </c>
      <c r="CJ28" s="32">
        <v>24</v>
      </c>
      <c r="CK28" s="32"/>
      <c r="CL28" s="34">
        <f>(TIME(CH28,CI28,CJ28)-TIME(CE28,CF28,CG28))*86400+CK28</f>
        <v>683.9999999999966</v>
      </c>
      <c r="CM28" s="34">
        <v>10</v>
      </c>
      <c r="CN28" s="34">
        <v>43</v>
      </c>
      <c r="CO28" s="34"/>
      <c r="CP28" s="89">
        <v>60</v>
      </c>
      <c r="CQ28" s="32">
        <v>10</v>
      </c>
      <c r="CR28" s="32">
        <v>46</v>
      </c>
      <c r="CS28" s="32"/>
      <c r="CT28" s="32">
        <v>10</v>
      </c>
      <c r="CU28" s="32">
        <v>50</v>
      </c>
      <c r="CV28" s="32">
        <v>44</v>
      </c>
      <c r="CW28" s="32"/>
      <c r="CX28" s="34">
        <f>(TIME(CT28,CU28,CV28)-TIME(CQ28,CR28,CS28))*86400+CW28</f>
        <v>283.99999999999966</v>
      </c>
      <c r="CY28" s="34">
        <v>11</v>
      </c>
      <c r="CZ28" s="34">
        <v>6</v>
      </c>
      <c r="DA28" s="61"/>
      <c r="DB28" s="33">
        <f>(TIME(CY28,CZ28,DA28)-TIME(CQ28,CR28,CS28))*86400-1200</f>
        <v>-4.320099833421409E-12</v>
      </c>
      <c r="DC28" s="32">
        <v>11</v>
      </c>
      <c r="DD28" s="32">
        <v>48</v>
      </c>
      <c r="DE28" s="32"/>
      <c r="DF28" s="32"/>
      <c r="DG28" s="32"/>
      <c r="DH28" s="32"/>
      <c r="DI28" s="32"/>
      <c r="DJ28" s="34"/>
      <c r="DK28" s="62"/>
      <c r="DL28" s="34"/>
      <c r="DM28" s="34"/>
      <c r="DN28" s="33">
        <v>0</v>
      </c>
      <c r="DO28" s="96"/>
      <c r="DP28" s="97"/>
      <c r="DQ28" s="97"/>
      <c r="DR28" s="33">
        <f>(TIME(DO28,DP28,DQ28)-TIME(DK28,DL28,DM28))*86400-5400</f>
        <v>-5400</v>
      </c>
      <c r="DS28" s="34"/>
      <c r="DT28" s="34"/>
      <c r="DU28" s="34"/>
      <c r="DV28" s="33">
        <f>(TIME(DS28,DT28,DU28)-TIME(DO28,DP28,DQ28))*86400-180</f>
        <v>-180</v>
      </c>
      <c r="DW28" s="32"/>
      <c r="DX28" s="32"/>
      <c r="DY28" s="32"/>
      <c r="DZ28" s="32"/>
      <c r="EA28" s="32"/>
      <c r="EB28" s="32"/>
      <c r="EC28" s="32"/>
      <c r="ED28" s="34">
        <v>0</v>
      </c>
      <c r="EE28" s="34"/>
      <c r="EF28" s="34"/>
      <c r="EG28" s="34"/>
      <c r="EH28" s="33">
        <f>(TIME(EE28,EF28,EG28)-TIME(DW28,DX28,DY28))*86400-1080</f>
        <v>-1080</v>
      </c>
      <c r="EI28" s="32"/>
      <c r="EJ28" s="32"/>
      <c r="EK28" s="32"/>
      <c r="EL28" s="32"/>
      <c r="EM28" s="32"/>
      <c r="EN28" s="32"/>
      <c r="EO28" s="32"/>
      <c r="EP28" s="34">
        <v>0</v>
      </c>
      <c r="EQ28" s="34"/>
      <c r="ER28" s="34"/>
      <c r="ES28" s="34"/>
      <c r="ET28" s="33">
        <f>(TIME(EQ28,ER28,ES28)-TIME(EI28,EJ28,EK28))*86400-900</f>
        <v>-900</v>
      </c>
      <c r="EU28" s="34"/>
      <c r="EV28" s="34"/>
      <c r="EW28" s="34"/>
      <c r="EX28" s="33">
        <f>(TIME(EU28,EV28,EW28)-TIME(EQ28,ER28,ES28))*86400-1080</f>
        <v>-1080</v>
      </c>
      <c r="EY28" s="34"/>
      <c r="EZ28" s="34"/>
      <c r="FA28" s="34"/>
      <c r="FB28" s="33">
        <f>(TIME(EY28,EZ28,FA28)-TIME(EU28,EV28,EW28))*86400-180</f>
        <v>-180</v>
      </c>
      <c r="FC28" s="32"/>
      <c r="FD28" s="32"/>
      <c r="FE28" s="32"/>
      <c r="FF28" s="32"/>
      <c r="FG28" s="32"/>
      <c r="FH28" s="32"/>
      <c r="FI28" s="32"/>
      <c r="FJ28" s="34">
        <v>0</v>
      </c>
      <c r="FK28" s="34"/>
      <c r="FL28" s="34"/>
      <c r="FM28" s="34"/>
      <c r="FN28" s="33">
        <f>(TIME(FK28,FL28,FM28)-TIME(FC28,FD28,FE28))*86400-1080</f>
        <v>-1080</v>
      </c>
      <c r="FO28" s="32"/>
      <c r="FP28" s="32"/>
      <c r="FQ28" s="32"/>
      <c r="FR28" s="32"/>
      <c r="FS28" s="32"/>
      <c r="FT28" s="32"/>
      <c r="FU28" s="32"/>
      <c r="FV28" s="34">
        <v>0</v>
      </c>
      <c r="FW28" s="34"/>
      <c r="FX28" s="34"/>
      <c r="FY28" s="34"/>
      <c r="FZ28" s="33">
        <f>(TIME(FW28,FX28,FY28)-TIME(FO28,FP28,FQ28))*86400-3300</f>
        <v>-3300</v>
      </c>
    </row>
  </sheetData>
  <mergeCells count="87">
    <mergeCell ref="B1:E1"/>
    <mergeCell ref="O2:T2"/>
    <mergeCell ref="AA2:AF2"/>
    <mergeCell ref="AM2:AR2"/>
    <mergeCell ref="AY2:BD2"/>
    <mergeCell ref="BS2:BX2"/>
    <mergeCell ref="DO3:DQ3"/>
    <mergeCell ref="EI2:EN2"/>
    <mergeCell ref="EI3:EK3"/>
    <mergeCell ref="EL3:EN3"/>
    <mergeCell ref="CE2:CJ2"/>
    <mergeCell ref="CQ2:CV2"/>
    <mergeCell ref="DC2:DH2"/>
    <mergeCell ref="DW2:EB2"/>
    <mergeCell ref="B3:B4"/>
    <mergeCell ref="C3:C4"/>
    <mergeCell ref="D3:D4"/>
    <mergeCell ref="E3:E4"/>
    <mergeCell ref="F3:F4"/>
    <mergeCell ref="G3:I3"/>
    <mergeCell ref="K3:M3"/>
    <mergeCell ref="O3:Q3"/>
    <mergeCell ref="R3:T3"/>
    <mergeCell ref="U3:U4"/>
    <mergeCell ref="V3:V4"/>
    <mergeCell ref="W3:Y3"/>
    <mergeCell ref="AA3:AC3"/>
    <mergeCell ref="AD3:AF3"/>
    <mergeCell ref="AG3:AG4"/>
    <mergeCell ref="AH3:AH4"/>
    <mergeCell ref="AI3:AK3"/>
    <mergeCell ref="AM3:AO3"/>
    <mergeCell ref="AP3:AR3"/>
    <mergeCell ref="AS3:AS4"/>
    <mergeCell ref="AT3:AT4"/>
    <mergeCell ref="AU3:AW3"/>
    <mergeCell ref="AY3:BA3"/>
    <mergeCell ref="BB3:BD3"/>
    <mergeCell ref="BE3:BE4"/>
    <mergeCell ref="BF3:BF4"/>
    <mergeCell ref="BG3:BI3"/>
    <mergeCell ref="EO3:EO4"/>
    <mergeCell ref="CT3:CV3"/>
    <mergeCell ref="CW3:CW4"/>
    <mergeCell ref="CX3:CX4"/>
    <mergeCell ref="CY3:DA3"/>
    <mergeCell ref="DC3:DE3"/>
    <mergeCell ref="DF3:DH3"/>
    <mergeCell ref="BK3:BM3"/>
    <mergeCell ref="EQ3:ES3"/>
    <mergeCell ref="EU3:EW3"/>
    <mergeCell ref="CE3:CG3"/>
    <mergeCell ref="CH3:CJ3"/>
    <mergeCell ref="CK3:CK4"/>
    <mergeCell ref="CL3:CL4"/>
    <mergeCell ref="CM3:CO3"/>
    <mergeCell ref="CQ3:CS3"/>
    <mergeCell ref="BO3:BQ3"/>
    <mergeCell ref="FC2:FH2"/>
    <mergeCell ref="FC3:FE3"/>
    <mergeCell ref="FF3:FH3"/>
    <mergeCell ref="BS3:BU3"/>
    <mergeCell ref="BV3:BX3"/>
    <mergeCell ref="BY3:BY4"/>
    <mergeCell ref="BZ3:BZ4"/>
    <mergeCell ref="CA3:CC3"/>
    <mergeCell ref="EP3:EP4"/>
    <mergeCell ref="DI3:DI4"/>
    <mergeCell ref="DJ3:DJ4"/>
    <mergeCell ref="DK3:DM3"/>
    <mergeCell ref="DS3:DU3"/>
    <mergeCell ref="DW3:DY3"/>
    <mergeCell ref="EY3:FA3"/>
    <mergeCell ref="DZ3:EB3"/>
    <mergeCell ref="EC3:EC4"/>
    <mergeCell ref="ED3:ED4"/>
    <mergeCell ref="EE3:EG3"/>
    <mergeCell ref="B26:E26"/>
    <mergeCell ref="FV3:FV4"/>
    <mergeCell ref="FW3:FY3"/>
    <mergeCell ref="FO2:FT2"/>
    <mergeCell ref="FO3:FQ3"/>
    <mergeCell ref="FR3:FT3"/>
    <mergeCell ref="FU3:FU4"/>
    <mergeCell ref="FI3:FI4"/>
    <mergeCell ref="FJ3:FJ4"/>
    <mergeCell ref="FK3:F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28"/>
  <sheetViews>
    <sheetView workbookViewId="0" topLeftCell="A1">
      <selection activeCell="C7" sqref="C7"/>
    </sheetView>
  </sheetViews>
  <sheetFormatPr defaultColWidth="9.00390625" defaultRowHeight="12.75"/>
  <cols>
    <col min="1" max="1" width="4.625" style="8" customWidth="1"/>
    <col min="2" max="2" width="9.875" style="6" customWidth="1"/>
    <col min="3" max="3" width="5.25390625" style="6" customWidth="1"/>
    <col min="4" max="4" width="4.625" style="8" bestFit="1" customWidth="1"/>
    <col min="5" max="5" width="3.25390625" style="10" customWidth="1"/>
    <col min="6" max="6" width="19.75390625" style="46" customWidth="1"/>
    <col min="7" max="7" width="10.25390625" style="47" customWidth="1"/>
    <col min="8" max="8" width="3.625" style="48" hidden="1" customWidth="1"/>
    <col min="9" max="9" width="4.125" style="48" hidden="1" customWidth="1"/>
    <col min="10" max="10" width="3.75390625" style="48" hidden="1" customWidth="1"/>
    <col min="11" max="11" width="2.625" style="48" bestFit="1" customWidth="1"/>
    <col min="12" max="12" width="4.00390625" style="49" hidden="1" customWidth="1"/>
    <col min="13" max="13" width="4.125" style="49" hidden="1" customWidth="1"/>
    <col min="14" max="14" width="3.75390625" style="49" hidden="1" customWidth="1"/>
    <col min="15" max="15" width="2.75390625" style="49" bestFit="1" customWidth="1"/>
    <col min="16" max="16" width="3.625" style="50" hidden="1" customWidth="1"/>
    <col min="17" max="17" width="4.125" style="50" hidden="1" customWidth="1"/>
    <col min="18" max="18" width="3.75390625" style="50" hidden="1" customWidth="1"/>
    <col min="19" max="19" width="3.625" style="50" hidden="1" customWidth="1"/>
    <col min="20" max="20" width="4.125" style="50" hidden="1" customWidth="1"/>
    <col min="21" max="21" width="3.75390625" style="50" hidden="1" customWidth="1"/>
    <col min="22" max="22" width="2.625" style="50" hidden="1" customWidth="1"/>
    <col min="23" max="23" width="3.375" style="49" customWidth="1"/>
    <col min="24" max="24" width="4.00390625" style="49" hidden="1" customWidth="1"/>
    <col min="25" max="25" width="4.125" style="49" hidden="1" customWidth="1"/>
    <col min="26" max="26" width="3.75390625" style="49" hidden="1" customWidth="1"/>
    <col min="27" max="27" width="2.75390625" style="49" bestFit="1" customWidth="1"/>
    <col min="28" max="28" width="3.625" style="50" hidden="1" customWidth="1"/>
    <col min="29" max="29" width="4.125" style="50" hidden="1" customWidth="1"/>
    <col min="30" max="30" width="3.75390625" style="50" hidden="1" customWidth="1"/>
    <col min="31" max="31" width="3.625" style="50" hidden="1" customWidth="1"/>
    <col min="32" max="32" width="4.125" style="50" hidden="1" customWidth="1"/>
    <col min="33" max="33" width="3.75390625" style="50" hidden="1" customWidth="1"/>
    <col min="34" max="34" width="2.625" style="50" hidden="1" customWidth="1"/>
    <col min="35" max="35" width="3.625" style="49" customWidth="1"/>
    <col min="36" max="36" width="4.00390625" style="49" hidden="1" customWidth="1"/>
    <col min="37" max="37" width="4.125" style="49" hidden="1" customWidth="1"/>
    <col min="38" max="38" width="3.75390625" style="49" hidden="1" customWidth="1"/>
    <col min="39" max="39" width="2.75390625" style="49" bestFit="1" customWidth="1"/>
    <col min="40" max="40" width="3.625" style="50" hidden="1" customWidth="1"/>
    <col min="41" max="41" width="4.125" style="50" hidden="1" customWidth="1"/>
    <col min="42" max="42" width="3.75390625" style="50" hidden="1" customWidth="1"/>
    <col min="43" max="43" width="3.625" style="50" hidden="1" customWidth="1"/>
    <col min="44" max="44" width="4.125" style="50" hidden="1" customWidth="1"/>
    <col min="45" max="45" width="3.75390625" style="50" hidden="1" customWidth="1"/>
    <col min="46" max="46" width="2.625" style="50" hidden="1" customWidth="1"/>
    <col min="47" max="47" width="3.625" style="49" customWidth="1"/>
    <col min="48" max="48" width="4.00390625" style="49" hidden="1" customWidth="1"/>
    <col min="49" max="49" width="4.125" style="49" hidden="1" customWidth="1"/>
    <col min="50" max="50" width="3.75390625" style="49" hidden="1" customWidth="1"/>
    <col min="51" max="51" width="2.625" style="49" bestFit="1" customWidth="1"/>
    <col min="52" max="52" width="3.75390625" style="8" hidden="1" customWidth="1"/>
    <col min="53" max="53" width="4.125" style="8" hidden="1" customWidth="1"/>
    <col min="54" max="54" width="3.75390625" style="8" hidden="1" customWidth="1"/>
    <col min="55" max="55" width="3.625" style="8" hidden="1" customWidth="1"/>
    <col min="56" max="56" width="4.125" style="8" hidden="1" customWidth="1"/>
    <col min="57" max="57" width="3.75390625" style="8" hidden="1" customWidth="1"/>
    <col min="58" max="58" width="2.625" style="8" hidden="1" customWidth="1"/>
    <col min="59" max="59" width="2.625" style="49" bestFit="1" customWidth="1"/>
    <col min="60" max="60" width="4.00390625" style="49" hidden="1" customWidth="1"/>
    <col min="61" max="61" width="4.125" style="49" hidden="1" customWidth="1"/>
    <col min="62" max="62" width="3.75390625" style="49" hidden="1" customWidth="1"/>
    <col min="63" max="63" width="3.625" style="49" bestFit="1" customWidth="1"/>
    <col min="64" max="64" width="4.00390625" style="49" hidden="1" customWidth="1"/>
    <col min="65" max="65" width="4.125" style="49" hidden="1" customWidth="1"/>
    <col min="66" max="66" width="3.75390625" style="49" hidden="1" customWidth="1"/>
    <col min="67" max="67" width="2.625" style="49" bestFit="1" customWidth="1"/>
    <col min="68" max="68" width="3.625" style="49" hidden="1" customWidth="1"/>
    <col min="69" max="69" width="4.125" style="49" hidden="1" customWidth="1"/>
    <col min="70" max="70" width="3.75390625" style="49" hidden="1" customWidth="1"/>
    <col min="71" max="71" width="2.75390625" style="49" bestFit="1" customWidth="1"/>
    <col min="72" max="72" width="3.625" style="8" hidden="1" customWidth="1"/>
    <col min="73" max="73" width="4.125" style="8" hidden="1" customWidth="1"/>
    <col min="74" max="74" width="3.75390625" style="8" hidden="1" customWidth="1"/>
    <col min="75" max="75" width="3.625" style="8" hidden="1" customWidth="1"/>
    <col min="76" max="76" width="4.125" style="8" hidden="1" customWidth="1"/>
    <col min="77" max="77" width="3.75390625" style="8" hidden="1" customWidth="1"/>
    <col min="78" max="78" width="2.625" style="8" hidden="1" customWidth="1"/>
    <col min="79" max="79" width="3.625" style="49" customWidth="1"/>
    <col min="80" max="80" width="4.00390625" style="49" hidden="1" customWidth="1"/>
    <col min="81" max="81" width="4.125" style="49" hidden="1" customWidth="1"/>
    <col min="82" max="82" width="3.75390625" style="49" hidden="1" customWidth="1"/>
    <col min="83" max="83" width="2.75390625" style="49" customWidth="1"/>
    <col min="84" max="84" width="3.625" style="8" hidden="1" customWidth="1"/>
    <col min="85" max="85" width="4.125" style="8" hidden="1" customWidth="1"/>
    <col min="86" max="86" width="3.75390625" style="8" hidden="1" customWidth="1"/>
    <col min="87" max="87" width="3.625" style="8" hidden="1" customWidth="1"/>
    <col min="88" max="88" width="4.125" style="8" hidden="1" customWidth="1"/>
    <col min="89" max="89" width="3.75390625" style="8" hidden="1" customWidth="1"/>
    <col min="90" max="90" width="2.625" style="8" hidden="1" customWidth="1"/>
    <col min="91" max="91" width="4.00390625" style="49" customWidth="1"/>
    <col min="92" max="92" width="4.00390625" style="49" hidden="1" customWidth="1"/>
    <col min="93" max="93" width="4.125" style="49" hidden="1" customWidth="1"/>
    <col min="94" max="94" width="3.75390625" style="49" hidden="1" customWidth="1"/>
    <col min="95" max="95" width="3.625" style="49" bestFit="1" customWidth="1"/>
    <col min="96" max="96" width="3.625" style="8" hidden="1" customWidth="1"/>
    <col min="97" max="97" width="4.125" style="8" hidden="1" customWidth="1"/>
    <col min="98" max="98" width="3.75390625" style="8" hidden="1" customWidth="1"/>
    <col min="99" max="99" width="3.625" style="8" hidden="1" customWidth="1"/>
    <col min="100" max="100" width="4.125" style="8" hidden="1" customWidth="1"/>
    <col min="101" max="101" width="3.75390625" style="8" hidden="1" customWidth="1"/>
    <col min="102" max="102" width="2.625" style="8" hidden="1" customWidth="1"/>
    <col min="103" max="103" width="3.625" style="49" customWidth="1"/>
    <col min="104" max="104" width="4.00390625" style="49" customWidth="1"/>
    <col min="105" max="105" width="4.125" style="49" customWidth="1"/>
    <col min="106" max="106" width="3.75390625" style="49" customWidth="1"/>
    <col min="107" max="107" width="2.625" style="49" bestFit="1" customWidth="1"/>
    <col min="108" max="108" width="3.625" style="8" hidden="1" customWidth="1"/>
    <col min="109" max="109" width="4.125" style="8" hidden="1" customWidth="1"/>
    <col min="110" max="110" width="3.75390625" style="8" hidden="1" customWidth="1"/>
    <col min="111" max="111" width="3.625" style="8" hidden="1" customWidth="1"/>
    <col min="112" max="112" width="4.125" style="8" hidden="1" customWidth="1"/>
    <col min="113" max="113" width="3.75390625" style="8" hidden="1" customWidth="1"/>
    <col min="114" max="114" width="3.00390625" style="8" hidden="1" customWidth="1"/>
    <col min="115" max="115" width="3.375" style="49" customWidth="1"/>
    <col min="116" max="116" width="4.00390625" style="49" hidden="1" customWidth="1"/>
    <col min="117" max="117" width="4.125" style="49" hidden="1" customWidth="1"/>
    <col min="118" max="118" width="3.75390625" style="49" hidden="1" customWidth="1"/>
    <col min="119" max="119" width="2.625" style="49" bestFit="1" customWidth="1"/>
    <col min="120" max="16384" width="9.125" style="8" customWidth="1"/>
  </cols>
  <sheetData>
    <row r="1" spans="2:119" ht="39" customHeight="1">
      <c r="B1" s="214" t="s">
        <v>145</v>
      </c>
      <c r="C1" s="214"/>
      <c r="D1" s="214"/>
      <c r="E1" s="214"/>
      <c r="F1" s="214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51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</row>
    <row r="2" spans="4:119" ht="15.75" customHeight="1" thickBot="1">
      <c r="D2" s="9"/>
      <c r="F2" s="102"/>
      <c r="G2" s="12"/>
      <c r="H2" s="6"/>
      <c r="I2" s="6"/>
      <c r="J2" s="6"/>
      <c r="K2" s="6"/>
      <c r="L2" s="53"/>
      <c r="M2" s="53"/>
      <c r="N2" s="53"/>
      <c r="O2" s="53"/>
      <c r="P2" s="215" t="s">
        <v>111</v>
      </c>
      <c r="Q2" s="215"/>
      <c r="R2" s="215"/>
      <c r="S2" s="215"/>
      <c r="T2" s="215"/>
      <c r="U2" s="216"/>
      <c r="V2" s="14"/>
      <c r="W2" s="53"/>
      <c r="X2" s="53"/>
      <c r="Y2" s="53"/>
      <c r="Z2" s="53"/>
      <c r="AA2" s="53"/>
      <c r="AB2" s="215" t="s">
        <v>112</v>
      </c>
      <c r="AC2" s="215"/>
      <c r="AD2" s="215"/>
      <c r="AE2" s="215"/>
      <c r="AF2" s="215"/>
      <c r="AG2" s="216"/>
      <c r="AH2" s="14"/>
      <c r="AI2" s="53"/>
      <c r="AJ2" s="53"/>
      <c r="AK2" s="53"/>
      <c r="AL2" s="53"/>
      <c r="AM2" s="53"/>
      <c r="AN2" s="215" t="s">
        <v>113</v>
      </c>
      <c r="AO2" s="215"/>
      <c r="AP2" s="215"/>
      <c r="AQ2" s="215"/>
      <c r="AR2" s="215"/>
      <c r="AS2" s="216"/>
      <c r="AT2" s="14"/>
      <c r="AU2" s="53"/>
      <c r="AV2" s="53"/>
      <c r="AW2" s="53"/>
      <c r="AX2" s="53"/>
      <c r="AY2" s="53"/>
      <c r="AZ2" s="215" t="s">
        <v>114</v>
      </c>
      <c r="BA2" s="215"/>
      <c r="BB2" s="215"/>
      <c r="BC2" s="215"/>
      <c r="BD2" s="215"/>
      <c r="BE2" s="216"/>
      <c r="BF2" s="9"/>
      <c r="BG2" s="10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215" t="s">
        <v>115</v>
      </c>
      <c r="BU2" s="215"/>
      <c r="BV2" s="215"/>
      <c r="BW2" s="215"/>
      <c r="BX2" s="215"/>
      <c r="BY2" s="216"/>
      <c r="BZ2" s="9"/>
      <c r="CA2" s="103"/>
      <c r="CB2" s="53"/>
      <c r="CC2" s="53"/>
      <c r="CD2" s="53"/>
      <c r="CE2" s="53"/>
      <c r="CF2" s="215" t="s">
        <v>116</v>
      </c>
      <c r="CG2" s="215"/>
      <c r="CH2" s="215"/>
      <c r="CI2" s="215"/>
      <c r="CJ2" s="215"/>
      <c r="CK2" s="216"/>
      <c r="CL2" s="9"/>
      <c r="CM2" s="103"/>
      <c r="CN2" s="53"/>
      <c r="CO2" s="53"/>
      <c r="CP2" s="53"/>
      <c r="CQ2" s="53"/>
      <c r="CR2" s="215" t="s">
        <v>117</v>
      </c>
      <c r="CS2" s="215"/>
      <c r="CT2" s="215"/>
      <c r="CU2" s="215"/>
      <c r="CV2" s="215"/>
      <c r="CW2" s="216"/>
      <c r="CX2" s="9"/>
      <c r="CY2" s="103"/>
      <c r="CZ2" s="53"/>
      <c r="DA2" s="53"/>
      <c r="DB2" s="53"/>
      <c r="DC2" s="53"/>
      <c r="DD2" s="215" t="s">
        <v>118</v>
      </c>
      <c r="DE2" s="215"/>
      <c r="DF2" s="215"/>
      <c r="DG2" s="215"/>
      <c r="DH2" s="215"/>
      <c r="DI2" s="216"/>
      <c r="DJ2" s="9"/>
      <c r="DK2" s="103"/>
      <c r="DL2" s="53"/>
      <c r="DM2" s="53"/>
      <c r="DN2" s="53"/>
      <c r="DO2" s="104"/>
    </row>
    <row r="3" spans="2:119" s="21" customFormat="1" ht="32.25" customHeight="1">
      <c r="B3" s="225" t="s">
        <v>13</v>
      </c>
      <c r="C3" s="241" t="s">
        <v>155</v>
      </c>
      <c r="D3" s="227" t="s">
        <v>6</v>
      </c>
      <c r="E3" s="229" t="s">
        <v>52</v>
      </c>
      <c r="F3" s="220" t="s">
        <v>5</v>
      </c>
      <c r="G3" s="220" t="s">
        <v>57</v>
      </c>
      <c r="H3" s="222" t="s">
        <v>125</v>
      </c>
      <c r="I3" s="223"/>
      <c r="J3" s="223"/>
      <c r="K3" s="105" t="s">
        <v>34</v>
      </c>
      <c r="L3" s="224" t="s">
        <v>126</v>
      </c>
      <c r="M3" s="218"/>
      <c r="N3" s="219"/>
      <c r="O3" s="106" t="s">
        <v>35</v>
      </c>
      <c r="P3" s="217" t="s">
        <v>14</v>
      </c>
      <c r="Q3" s="218"/>
      <c r="R3" s="219"/>
      <c r="S3" s="217" t="s">
        <v>15</v>
      </c>
      <c r="T3" s="218"/>
      <c r="U3" s="219"/>
      <c r="V3" s="231" t="s">
        <v>30</v>
      </c>
      <c r="W3" s="233" t="s">
        <v>3</v>
      </c>
      <c r="X3" s="224" t="s">
        <v>127</v>
      </c>
      <c r="Y3" s="218"/>
      <c r="Z3" s="219"/>
      <c r="AA3" s="106" t="s">
        <v>36</v>
      </c>
      <c r="AB3" s="217" t="s">
        <v>16</v>
      </c>
      <c r="AC3" s="218"/>
      <c r="AD3" s="219"/>
      <c r="AE3" s="217" t="s">
        <v>17</v>
      </c>
      <c r="AF3" s="218"/>
      <c r="AG3" s="219"/>
      <c r="AH3" s="231" t="s">
        <v>30</v>
      </c>
      <c r="AI3" s="233" t="s">
        <v>4</v>
      </c>
      <c r="AJ3" s="224" t="s">
        <v>128</v>
      </c>
      <c r="AK3" s="218"/>
      <c r="AL3" s="219"/>
      <c r="AM3" s="106" t="s">
        <v>38</v>
      </c>
      <c r="AN3" s="217" t="s">
        <v>18</v>
      </c>
      <c r="AO3" s="218"/>
      <c r="AP3" s="219"/>
      <c r="AQ3" s="217" t="s">
        <v>20</v>
      </c>
      <c r="AR3" s="218"/>
      <c r="AS3" s="219"/>
      <c r="AT3" s="231" t="s">
        <v>30</v>
      </c>
      <c r="AU3" s="233" t="s">
        <v>7</v>
      </c>
      <c r="AV3" s="224" t="s">
        <v>129</v>
      </c>
      <c r="AW3" s="218"/>
      <c r="AX3" s="219"/>
      <c r="AY3" s="106" t="s">
        <v>39</v>
      </c>
      <c r="AZ3" s="217" t="s">
        <v>21</v>
      </c>
      <c r="BA3" s="218"/>
      <c r="BB3" s="219"/>
      <c r="BC3" s="217" t="s">
        <v>19</v>
      </c>
      <c r="BD3" s="218"/>
      <c r="BE3" s="219"/>
      <c r="BF3" s="231" t="s">
        <v>30</v>
      </c>
      <c r="BG3" s="235" t="s">
        <v>8</v>
      </c>
      <c r="BH3" s="224" t="s">
        <v>130</v>
      </c>
      <c r="BI3" s="218"/>
      <c r="BJ3" s="219"/>
      <c r="BK3" s="108" t="s">
        <v>40</v>
      </c>
      <c r="BL3" s="237" t="s">
        <v>131</v>
      </c>
      <c r="BM3" s="238"/>
      <c r="BN3" s="239"/>
      <c r="BO3" s="109" t="s">
        <v>58</v>
      </c>
      <c r="BP3" s="224" t="s">
        <v>132</v>
      </c>
      <c r="BQ3" s="218"/>
      <c r="BR3" s="219"/>
      <c r="BS3" s="106" t="s">
        <v>59</v>
      </c>
      <c r="BT3" s="217" t="s">
        <v>22</v>
      </c>
      <c r="BU3" s="218"/>
      <c r="BV3" s="219"/>
      <c r="BW3" s="217" t="s">
        <v>23</v>
      </c>
      <c r="BX3" s="218"/>
      <c r="BY3" s="219"/>
      <c r="BZ3" s="231" t="s">
        <v>30</v>
      </c>
      <c r="CA3" s="235" t="s">
        <v>9</v>
      </c>
      <c r="CB3" s="224" t="s">
        <v>133</v>
      </c>
      <c r="CC3" s="218"/>
      <c r="CD3" s="219"/>
      <c r="CE3" s="106" t="s">
        <v>41</v>
      </c>
      <c r="CF3" s="217" t="s">
        <v>24</v>
      </c>
      <c r="CG3" s="218"/>
      <c r="CH3" s="219"/>
      <c r="CI3" s="217" t="s">
        <v>25</v>
      </c>
      <c r="CJ3" s="218"/>
      <c r="CK3" s="219"/>
      <c r="CL3" s="231" t="s">
        <v>30</v>
      </c>
      <c r="CM3" s="235" t="s">
        <v>10</v>
      </c>
      <c r="CN3" s="224" t="s">
        <v>134</v>
      </c>
      <c r="CO3" s="218"/>
      <c r="CP3" s="219"/>
      <c r="CQ3" s="106" t="s">
        <v>42</v>
      </c>
      <c r="CR3" s="217" t="s">
        <v>26</v>
      </c>
      <c r="CS3" s="218"/>
      <c r="CT3" s="219"/>
      <c r="CU3" s="217" t="s">
        <v>27</v>
      </c>
      <c r="CV3" s="218"/>
      <c r="CW3" s="219"/>
      <c r="CX3" s="231" t="s">
        <v>30</v>
      </c>
      <c r="CY3" s="235" t="s">
        <v>11</v>
      </c>
      <c r="CZ3" s="224" t="s">
        <v>135</v>
      </c>
      <c r="DA3" s="218"/>
      <c r="DB3" s="219"/>
      <c r="DC3" s="107" t="s">
        <v>43</v>
      </c>
      <c r="DD3" s="217" t="s">
        <v>28</v>
      </c>
      <c r="DE3" s="218"/>
      <c r="DF3" s="219"/>
      <c r="DG3" s="217" t="s">
        <v>29</v>
      </c>
      <c r="DH3" s="218"/>
      <c r="DI3" s="219"/>
      <c r="DJ3" s="231" t="s">
        <v>30</v>
      </c>
      <c r="DK3" s="235" t="s">
        <v>12</v>
      </c>
      <c r="DL3" s="224" t="s">
        <v>136</v>
      </c>
      <c r="DM3" s="218"/>
      <c r="DN3" s="219"/>
      <c r="DO3" s="110" t="s">
        <v>44</v>
      </c>
    </row>
    <row r="4" spans="2:119" s="26" customFormat="1" ht="12.75" customHeight="1" thickBot="1">
      <c r="B4" s="226"/>
      <c r="C4" s="242"/>
      <c r="D4" s="228"/>
      <c r="E4" s="230"/>
      <c r="F4" s="221"/>
      <c r="G4" s="221"/>
      <c r="H4" s="111" t="s">
        <v>0</v>
      </c>
      <c r="I4" s="111" t="s">
        <v>1</v>
      </c>
      <c r="J4" s="111" t="s">
        <v>2</v>
      </c>
      <c r="K4" s="112"/>
      <c r="L4" s="111" t="s">
        <v>0</v>
      </c>
      <c r="M4" s="111" t="s">
        <v>1</v>
      </c>
      <c r="N4" s="111" t="s">
        <v>2</v>
      </c>
      <c r="O4" s="113"/>
      <c r="P4" s="111" t="s">
        <v>0</v>
      </c>
      <c r="Q4" s="111" t="s">
        <v>1</v>
      </c>
      <c r="R4" s="111" t="s">
        <v>2</v>
      </c>
      <c r="S4" s="111" t="s">
        <v>0</v>
      </c>
      <c r="T4" s="111" t="s">
        <v>1</v>
      </c>
      <c r="U4" s="111" t="s">
        <v>2</v>
      </c>
      <c r="V4" s="232"/>
      <c r="W4" s="234"/>
      <c r="X4" s="113" t="s">
        <v>37</v>
      </c>
      <c r="Y4" s="113" t="s">
        <v>1</v>
      </c>
      <c r="Z4" s="113" t="s">
        <v>2</v>
      </c>
      <c r="AA4" s="113"/>
      <c r="AB4" s="111" t="s">
        <v>0</v>
      </c>
      <c r="AC4" s="111" t="s">
        <v>1</v>
      </c>
      <c r="AD4" s="111" t="s">
        <v>2</v>
      </c>
      <c r="AE4" s="111" t="s">
        <v>0</v>
      </c>
      <c r="AF4" s="111" t="s">
        <v>1</v>
      </c>
      <c r="AG4" s="111" t="s">
        <v>2</v>
      </c>
      <c r="AH4" s="232"/>
      <c r="AI4" s="234"/>
      <c r="AJ4" s="113" t="s">
        <v>37</v>
      </c>
      <c r="AK4" s="113" t="s">
        <v>1</v>
      </c>
      <c r="AL4" s="113" t="s">
        <v>2</v>
      </c>
      <c r="AM4" s="113"/>
      <c r="AN4" s="111" t="s">
        <v>0</v>
      </c>
      <c r="AO4" s="111" t="s">
        <v>1</v>
      </c>
      <c r="AP4" s="111" t="s">
        <v>2</v>
      </c>
      <c r="AQ4" s="111" t="s">
        <v>0</v>
      </c>
      <c r="AR4" s="111" t="s">
        <v>1</v>
      </c>
      <c r="AS4" s="111" t="s">
        <v>2</v>
      </c>
      <c r="AT4" s="232"/>
      <c r="AU4" s="234"/>
      <c r="AV4" s="113" t="s">
        <v>37</v>
      </c>
      <c r="AW4" s="113" t="s">
        <v>1</v>
      </c>
      <c r="AX4" s="113" t="s">
        <v>2</v>
      </c>
      <c r="AY4" s="113"/>
      <c r="AZ4" s="114" t="s">
        <v>0</v>
      </c>
      <c r="BA4" s="114" t="s">
        <v>1</v>
      </c>
      <c r="BB4" s="114" t="s">
        <v>2</v>
      </c>
      <c r="BC4" s="114" t="s">
        <v>0</v>
      </c>
      <c r="BD4" s="114" t="s">
        <v>1</v>
      </c>
      <c r="BE4" s="114" t="s">
        <v>2</v>
      </c>
      <c r="BF4" s="232"/>
      <c r="BG4" s="236"/>
      <c r="BH4" s="113" t="s">
        <v>37</v>
      </c>
      <c r="BI4" s="113" t="s">
        <v>1</v>
      </c>
      <c r="BJ4" s="113" t="s">
        <v>2</v>
      </c>
      <c r="BK4" s="115"/>
      <c r="BL4" s="116" t="s">
        <v>37</v>
      </c>
      <c r="BM4" s="117" t="s">
        <v>1</v>
      </c>
      <c r="BN4" s="117" t="s">
        <v>2</v>
      </c>
      <c r="BO4" s="113"/>
      <c r="BP4" s="113" t="s">
        <v>37</v>
      </c>
      <c r="BQ4" s="113" t="s">
        <v>1</v>
      </c>
      <c r="BR4" s="113" t="s">
        <v>2</v>
      </c>
      <c r="BS4" s="113"/>
      <c r="BT4" s="114" t="s">
        <v>0</v>
      </c>
      <c r="BU4" s="114" t="s">
        <v>1</v>
      </c>
      <c r="BV4" s="114" t="s">
        <v>2</v>
      </c>
      <c r="BW4" s="114" t="s">
        <v>0</v>
      </c>
      <c r="BX4" s="114" t="s">
        <v>1</v>
      </c>
      <c r="BY4" s="114" t="s">
        <v>2</v>
      </c>
      <c r="BZ4" s="232"/>
      <c r="CA4" s="236"/>
      <c r="CB4" s="113" t="s">
        <v>37</v>
      </c>
      <c r="CC4" s="113" t="s">
        <v>1</v>
      </c>
      <c r="CD4" s="113" t="s">
        <v>2</v>
      </c>
      <c r="CE4" s="113"/>
      <c r="CF4" s="114" t="s">
        <v>0</v>
      </c>
      <c r="CG4" s="114" t="s">
        <v>1</v>
      </c>
      <c r="CH4" s="114" t="s">
        <v>2</v>
      </c>
      <c r="CI4" s="114" t="s">
        <v>0</v>
      </c>
      <c r="CJ4" s="114" t="s">
        <v>1</v>
      </c>
      <c r="CK4" s="114" t="s">
        <v>2</v>
      </c>
      <c r="CL4" s="232"/>
      <c r="CM4" s="236"/>
      <c r="CN4" s="113" t="s">
        <v>37</v>
      </c>
      <c r="CO4" s="113" t="s">
        <v>1</v>
      </c>
      <c r="CP4" s="113" t="s">
        <v>2</v>
      </c>
      <c r="CQ4" s="113"/>
      <c r="CR4" s="114" t="s">
        <v>0</v>
      </c>
      <c r="CS4" s="114" t="s">
        <v>1</v>
      </c>
      <c r="CT4" s="114" t="s">
        <v>2</v>
      </c>
      <c r="CU4" s="114" t="s">
        <v>0</v>
      </c>
      <c r="CV4" s="114" t="s">
        <v>1</v>
      </c>
      <c r="CW4" s="114" t="s">
        <v>2</v>
      </c>
      <c r="CX4" s="232"/>
      <c r="CY4" s="236"/>
      <c r="CZ4" s="113" t="s">
        <v>37</v>
      </c>
      <c r="DA4" s="113" t="s">
        <v>1</v>
      </c>
      <c r="DB4" s="115" t="s">
        <v>2</v>
      </c>
      <c r="DC4" s="113"/>
      <c r="DD4" s="114" t="s">
        <v>0</v>
      </c>
      <c r="DE4" s="114" t="s">
        <v>1</v>
      </c>
      <c r="DF4" s="114" t="s">
        <v>2</v>
      </c>
      <c r="DG4" s="114" t="s">
        <v>0</v>
      </c>
      <c r="DH4" s="114" t="s">
        <v>1</v>
      </c>
      <c r="DI4" s="114" t="s">
        <v>2</v>
      </c>
      <c r="DJ4" s="232"/>
      <c r="DK4" s="236"/>
      <c r="DL4" s="118" t="s">
        <v>37</v>
      </c>
      <c r="DM4" s="113" t="s">
        <v>1</v>
      </c>
      <c r="DN4" s="113" t="s">
        <v>2</v>
      </c>
      <c r="DO4" s="119"/>
    </row>
    <row r="5" spans="2:119" s="42" customFormat="1" ht="22.5" customHeight="1">
      <c r="B5" s="120">
        <f>K5+O5+W5+AA5+AI5+AM5+AU5+AY5+BG5+BK5+BO5+BS5+CA5+CE5+CM5+CY5+DC5+DK5+DO5</f>
        <v>2387.0000000000064</v>
      </c>
      <c r="C5" s="169">
        <v>1</v>
      </c>
      <c r="D5" s="121" t="s">
        <v>102</v>
      </c>
      <c r="E5" s="122">
        <v>16</v>
      </c>
      <c r="F5" s="123" t="s">
        <v>152</v>
      </c>
      <c r="G5" s="124" t="s">
        <v>103</v>
      </c>
      <c r="H5" s="125">
        <v>15</v>
      </c>
      <c r="I5" s="126">
        <v>34</v>
      </c>
      <c r="J5" s="127"/>
      <c r="K5" s="127">
        <v>0</v>
      </c>
      <c r="L5" s="128">
        <v>16</v>
      </c>
      <c r="M5" s="128">
        <v>34</v>
      </c>
      <c r="N5" s="128"/>
      <c r="O5" s="129">
        <f aca="true" t="shared" si="0" ref="O5:O16">(TIME(L5,M5,N5)-TIME(H5,I5,J5))*86400-3600</f>
        <v>0</v>
      </c>
      <c r="P5" s="130">
        <v>16</v>
      </c>
      <c r="Q5" s="130">
        <v>37</v>
      </c>
      <c r="R5" s="130"/>
      <c r="S5" s="130">
        <v>16</v>
      </c>
      <c r="T5" s="130">
        <v>41</v>
      </c>
      <c r="U5" s="130">
        <v>18</v>
      </c>
      <c r="V5" s="130"/>
      <c r="W5" s="128">
        <f aca="true" t="shared" si="1" ref="W5:W16">(TIME(S5,T5,U5)-TIME(P5,Q5,R5))*86400+V5</f>
        <v>258.00000000000193</v>
      </c>
      <c r="X5" s="128">
        <v>16</v>
      </c>
      <c r="Y5" s="128">
        <v>55</v>
      </c>
      <c r="Z5" s="128"/>
      <c r="AA5" s="131">
        <f aca="true" t="shared" si="2" ref="AA5:AA16">(TIME(X5,Y5,Z5)-TIME(P5,Q5,R5))*86400-1080</f>
        <v>5.6843418860808015E-12</v>
      </c>
      <c r="AB5" s="130">
        <v>17</v>
      </c>
      <c r="AC5" s="130">
        <v>5</v>
      </c>
      <c r="AD5" s="130"/>
      <c r="AE5" s="130">
        <v>17</v>
      </c>
      <c r="AF5" s="130">
        <v>9</v>
      </c>
      <c r="AG5" s="130">
        <v>21</v>
      </c>
      <c r="AH5" s="130"/>
      <c r="AI5" s="128">
        <f aca="true" t="shared" si="3" ref="AI5:AI16">(TIME(AE5,AF5,AG5)-TIME(AB5,AC5,AD5))*86400+AH5</f>
        <v>261.00000000001205</v>
      </c>
      <c r="AJ5" s="128">
        <v>17</v>
      </c>
      <c r="AK5" s="128">
        <v>46</v>
      </c>
      <c r="AL5" s="128"/>
      <c r="AM5" s="129">
        <f aca="true" t="shared" si="4" ref="AM5:AM16">(TIME(AJ5,AK5,AL5)-TIME(AB5,AC5,AD5))*86400-2460</f>
        <v>0</v>
      </c>
      <c r="AN5" s="130">
        <v>17</v>
      </c>
      <c r="AO5" s="130">
        <v>48</v>
      </c>
      <c r="AP5" s="130"/>
      <c r="AQ5" s="130">
        <v>17</v>
      </c>
      <c r="AR5" s="130">
        <v>52</v>
      </c>
      <c r="AS5" s="130">
        <v>22</v>
      </c>
      <c r="AT5" s="130"/>
      <c r="AU5" s="128">
        <f aca="true" t="shared" si="5" ref="AU5:AU16">(TIME(AQ5,AR5,AS5)-TIME(AN5,AO5,AP5))*86400+AT5</f>
        <v>261.9999999999994</v>
      </c>
      <c r="AV5" s="128"/>
      <c r="AW5" s="128"/>
      <c r="AX5" s="128"/>
      <c r="AY5" s="131">
        <v>0</v>
      </c>
      <c r="AZ5" s="130"/>
      <c r="BA5" s="130"/>
      <c r="BB5" s="130"/>
      <c r="BC5" s="130"/>
      <c r="BD5" s="130"/>
      <c r="BE5" s="130"/>
      <c r="BF5" s="130"/>
      <c r="BG5" s="128">
        <v>0</v>
      </c>
      <c r="BH5" s="128"/>
      <c r="BI5" s="128"/>
      <c r="BJ5" s="128"/>
      <c r="BK5" s="129">
        <v>0</v>
      </c>
      <c r="BL5" s="132">
        <v>9</v>
      </c>
      <c r="BM5" s="128">
        <v>3</v>
      </c>
      <c r="BN5" s="128"/>
      <c r="BO5" s="131">
        <v>0</v>
      </c>
      <c r="BP5" s="128">
        <v>9</v>
      </c>
      <c r="BQ5" s="128">
        <v>43</v>
      </c>
      <c r="BR5" s="128"/>
      <c r="BS5" s="131">
        <f aca="true" t="shared" si="6" ref="BS5:BS24">(TIME(BP5,BQ5,BR5)-TIME(BL5,BM5,BN5))*86400-2400</f>
        <v>-3.637978807091713E-12</v>
      </c>
      <c r="BT5" s="133">
        <v>9</v>
      </c>
      <c r="BU5" s="133">
        <v>56</v>
      </c>
      <c r="BV5" s="133"/>
      <c r="BW5" s="133">
        <v>10</v>
      </c>
      <c r="BX5" s="133">
        <v>0</v>
      </c>
      <c r="BY5" s="133">
        <v>36</v>
      </c>
      <c r="BZ5" s="133"/>
      <c r="CA5" s="128">
        <f aca="true" t="shared" si="7" ref="CA5:CA24">(TIME(BW5,BX5,BY5)-TIME(BT5,BU5,BV5))*86400+BZ5</f>
        <v>275.99999999999517</v>
      </c>
      <c r="CB5" s="128">
        <v>10</v>
      </c>
      <c r="CC5" s="128">
        <v>16</v>
      </c>
      <c r="CD5" s="128"/>
      <c r="CE5" s="129">
        <f>(TIME(CB5,CC5,CD5)-TIME(BT5,BU5,BV5))*86400-1200</f>
        <v>0</v>
      </c>
      <c r="CF5" s="133">
        <v>10</v>
      </c>
      <c r="CG5" s="133">
        <v>24</v>
      </c>
      <c r="CH5" s="133"/>
      <c r="CI5" s="133">
        <v>10</v>
      </c>
      <c r="CJ5" s="133">
        <v>33</v>
      </c>
      <c r="CK5" s="133">
        <v>26</v>
      </c>
      <c r="CL5" s="133"/>
      <c r="CM5" s="128">
        <f>(TIME(CI5,CJ5,CK5)-TIME(CF5,CG5,CH5))*86400+CL5</f>
        <v>566.0000000000006</v>
      </c>
      <c r="CN5" s="128">
        <v>11</v>
      </c>
      <c r="CO5" s="128">
        <v>2</v>
      </c>
      <c r="CP5" s="128"/>
      <c r="CQ5" s="129">
        <f>(TIME(CN5,CO5,CP5)-TIME(CF5,CG5,CH5))*86400-2280</f>
        <v>0</v>
      </c>
      <c r="CR5" s="128">
        <v>11</v>
      </c>
      <c r="CS5" s="128">
        <v>5</v>
      </c>
      <c r="CT5" s="133"/>
      <c r="CU5" s="133">
        <v>11</v>
      </c>
      <c r="CV5" s="133">
        <v>9</v>
      </c>
      <c r="CW5" s="133">
        <v>11</v>
      </c>
      <c r="CX5" s="133"/>
      <c r="CY5" s="128">
        <f>(TIME(CU5,CV5,CW5)-TIME(CR5,CS5,CT5))*86400+CX5</f>
        <v>250.99999999999926</v>
      </c>
      <c r="CZ5" s="128">
        <v>11</v>
      </c>
      <c r="DA5" s="128">
        <v>25</v>
      </c>
      <c r="DB5" s="134"/>
      <c r="DC5" s="129">
        <f>(TIME(CZ5,DA5,DB5)-TIME(CR5,CS5,CT5))*86400-1200</f>
        <v>-4.320099833421409E-12</v>
      </c>
      <c r="DD5" s="133"/>
      <c r="DE5" s="133"/>
      <c r="DF5" s="133"/>
      <c r="DG5" s="133"/>
      <c r="DH5" s="133"/>
      <c r="DI5" s="133"/>
      <c r="DJ5" s="133"/>
      <c r="DK5" s="128">
        <v>513</v>
      </c>
      <c r="DL5" s="135"/>
      <c r="DM5" s="128"/>
      <c r="DN5" s="128"/>
      <c r="DO5" s="136">
        <v>0</v>
      </c>
    </row>
    <row r="6" spans="2:119" s="42" customFormat="1" ht="22.5" customHeight="1">
      <c r="B6" s="137">
        <f>K6+O6+W6+AA6+AI6+AM6+AU6+AY6+BG6+BK6+BO6+BS6+CA6+CE6+CM6+CY6+DC6+DK6+DO6</f>
        <v>2443.000000000012</v>
      </c>
      <c r="C6" s="170">
        <v>2</v>
      </c>
      <c r="D6" s="37" t="s">
        <v>102</v>
      </c>
      <c r="E6" s="38">
        <v>22</v>
      </c>
      <c r="F6" s="39" t="s">
        <v>56</v>
      </c>
      <c r="G6" s="43" t="s">
        <v>103</v>
      </c>
      <c r="H6" s="29">
        <v>15</v>
      </c>
      <c r="I6" s="30">
        <v>38</v>
      </c>
      <c r="J6" s="40"/>
      <c r="K6" s="31">
        <v>0</v>
      </c>
      <c r="L6" s="34">
        <v>16</v>
      </c>
      <c r="M6" s="34">
        <v>38</v>
      </c>
      <c r="N6" s="34"/>
      <c r="O6" s="33">
        <f t="shared" si="0"/>
        <v>0</v>
      </c>
      <c r="P6" s="32">
        <v>16</v>
      </c>
      <c r="Q6" s="32">
        <v>41</v>
      </c>
      <c r="R6" s="32"/>
      <c r="S6" s="32">
        <v>16</v>
      </c>
      <c r="T6" s="32">
        <v>45</v>
      </c>
      <c r="U6" s="32">
        <v>41</v>
      </c>
      <c r="V6" s="32"/>
      <c r="W6" s="34">
        <f t="shared" si="1"/>
        <v>280.99999999999915</v>
      </c>
      <c r="X6" s="34">
        <v>16</v>
      </c>
      <c r="Y6" s="34">
        <v>59</v>
      </c>
      <c r="Z6" s="34"/>
      <c r="AA6" s="35">
        <f t="shared" si="2"/>
        <v>5.6843418860808015E-12</v>
      </c>
      <c r="AB6" s="32">
        <v>17</v>
      </c>
      <c r="AC6" s="32">
        <v>9</v>
      </c>
      <c r="AD6" s="32"/>
      <c r="AE6" s="32">
        <v>17</v>
      </c>
      <c r="AF6" s="32">
        <v>13</v>
      </c>
      <c r="AG6" s="32">
        <v>17</v>
      </c>
      <c r="AH6" s="32"/>
      <c r="AI6" s="34">
        <f t="shared" si="3"/>
        <v>257.000000000005</v>
      </c>
      <c r="AJ6" s="34">
        <v>17</v>
      </c>
      <c r="AK6" s="34">
        <v>50</v>
      </c>
      <c r="AL6" s="34"/>
      <c r="AM6" s="33">
        <f t="shared" si="4"/>
        <v>0</v>
      </c>
      <c r="AN6" s="32">
        <v>17</v>
      </c>
      <c r="AO6" s="32">
        <v>53</v>
      </c>
      <c r="AP6" s="32"/>
      <c r="AQ6" s="32">
        <v>17</v>
      </c>
      <c r="AR6" s="32">
        <v>57</v>
      </c>
      <c r="AS6" s="32">
        <v>14</v>
      </c>
      <c r="AT6" s="32"/>
      <c r="AU6" s="34">
        <f t="shared" si="5"/>
        <v>254.00000000000455</v>
      </c>
      <c r="AV6" s="34"/>
      <c r="AW6" s="34"/>
      <c r="AX6" s="34"/>
      <c r="AY6" s="35">
        <v>0</v>
      </c>
      <c r="AZ6" s="32"/>
      <c r="BA6" s="32"/>
      <c r="BB6" s="32"/>
      <c r="BC6" s="32"/>
      <c r="BD6" s="32"/>
      <c r="BE6" s="32"/>
      <c r="BF6" s="32"/>
      <c r="BG6" s="34">
        <v>0</v>
      </c>
      <c r="BH6" s="34"/>
      <c r="BI6" s="34"/>
      <c r="BJ6" s="34"/>
      <c r="BK6" s="33">
        <v>0</v>
      </c>
      <c r="BL6" s="63">
        <v>9</v>
      </c>
      <c r="BM6" s="34">
        <v>7</v>
      </c>
      <c r="BN6" s="34"/>
      <c r="BO6" s="35">
        <v>0</v>
      </c>
      <c r="BP6" s="34">
        <v>9</v>
      </c>
      <c r="BQ6" s="34">
        <v>48</v>
      </c>
      <c r="BR6" s="34"/>
      <c r="BS6" s="100">
        <v>10</v>
      </c>
      <c r="BT6" s="44">
        <v>10</v>
      </c>
      <c r="BU6" s="44">
        <v>0</v>
      </c>
      <c r="BV6" s="44"/>
      <c r="BW6" s="44">
        <v>10</v>
      </c>
      <c r="BX6" s="44">
        <v>5</v>
      </c>
      <c r="BY6" s="44">
        <v>7</v>
      </c>
      <c r="BZ6" s="44"/>
      <c r="CA6" s="34">
        <f t="shared" si="7"/>
        <v>306.9999999999968</v>
      </c>
      <c r="CB6" s="34">
        <v>10</v>
      </c>
      <c r="CC6" s="34">
        <v>25</v>
      </c>
      <c r="CD6" s="34"/>
      <c r="CE6" s="89">
        <v>50</v>
      </c>
      <c r="CF6" s="32">
        <v>10</v>
      </c>
      <c r="CG6" s="32">
        <v>44</v>
      </c>
      <c r="CH6" s="32"/>
      <c r="CI6" s="32">
        <v>10</v>
      </c>
      <c r="CJ6" s="32">
        <v>52</v>
      </c>
      <c r="CK6" s="32">
        <v>58</v>
      </c>
      <c r="CL6" s="32"/>
      <c r="CM6" s="34">
        <f>(TIME(CI6,CJ6,CK6)-TIME(CF6,CG6,CH6))*86400+CL6</f>
        <v>537.9999999999993</v>
      </c>
      <c r="CN6" s="34">
        <v>11</v>
      </c>
      <c r="CO6" s="34">
        <v>22</v>
      </c>
      <c r="CP6" s="34"/>
      <c r="CQ6" s="33">
        <f>(TIME(CN6,CO6,CP6)-TIME(CF6,CG6,CH6))*86400-2280</f>
        <v>6.366462912410498E-12</v>
      </c>
      <c r="CR6" s="32">
        <v>11</v>
      </c>
      <c r="CS6" s="32">
        <v>25</v>
      </c>
      <c r="CT6" s="32"/>
      <c r="CU6" s="32">
        <v>11</v>
      </c>
      <c r="CV6" s="32">
        <v>28</v>
      </c>
      <c r="CW6" s="32">
        <v>53</v>
      </c>
      <c r="CX6" s="32"/>
      <c r="CY6" s="34">
        <f>(TIME(CU6,CV6,CW6)-TIME(CR6,CS6,CT6))*86400+CX6</f>
        <v>233.00000000000125</v>
      </c>
      <c r="CZ6" s="34">
        <v>11</v>
      </c>
      <c r="DA6" s="34">
        <v>45</v>
      </c>
      <c r="DB6" s="61"/>
      <c r="DC6" s="33">
        <f>(TIME(CZ6,DA6,DB6)-TIME(CR6,CS6,CT6))*86400-1200</f>
        <v>0</v>
      </c>
      <c r="DD6" s="32"/>
      <c r="DE6" s="32"/>
      <c r="DF6" s="32"/>
      <c r="DG6" s="32"/>
      <c r="DH6" s="32"/>
      <c r="DI6" s="32"/>
      <c r="DJ6" s="32"/>
      <c r="DK6" s="34">
        <v>513</v>
      </c>
      <c r="DL6" s="62"/>
      <c r="DM6" s="34"/>
      <c r="DN6" s="34"/>
      <c r="DO6" s="138">
        <v>0</v>
      </c>
    </row>
    <row r="7" spans="1:119" s="36" customFormat="1" ht="22.5" customHeight="1">
      <c r="A7" s="42"/>
      <c r="B7" s="139" t="s">
        <v>151</v>
      </c>
      <c r="C7" s="171"/>
      <c r="D7" s="37" t="s">
        <v>102</v>
      </c>
      <c r="E7" s="38">
        <v>4</v>
      </c>
      <c r="F7" s="39" t="s">
        <v>105</v>
      </c>
      <c r="G7" s="43" t="s">
        <v>103</v>
      </c>
      <c r="H7" s="82">
        <v>15</v>
      </c>
      <c r="I7" s="82">
        <v>30</v>
      </c>
      <c r="J7" s="30"/>
      <c r="K7" s="31">
        <v>0</v>
      </c>
      <c r="L7" s="30">
        <v>16</v>
      </c>
      <c r="M7" s="30">
        <v>30</v>
      </c>
      <c r="N7" s="32"/>
      <c r="O7" s="41">
        <f t="shared" si="0"/>
        <v>0</v>
      </c>
      <c r="P7" s="32">
        <v>16</v>
      </c>
      <c r="Q7" s="32">
        <v>33</v>
      </c>
      <c r="R7" s="32"/>
      <c r="S7" s="32">
        <v>16</v>
      </c>
      <c r="T7" s="32">
        <v>37</v>
      </c>
      <c r="U7" s="32">
        <v>21</v>
      </c>
      <c r="V7" s="32"/>
      <c r="W7" s="34">
        <f t="shared" si="1"/>
        <v>260.99999999999284</v>
      </c>
      <c r="X7" s="32">
        <v>16</v>
      </c>
      <c r="Y7" s="32">
        <v>51</v>
      </c>
      <c r="Z7" s="32"/>
      <c r="AA7" s="35">
        <f t="shared" si="2"/>
        <v>5.6843418860808015E-12</v>
      </c>
      <c r="AB7" s="32">
        <v>16</v>
      </c>
      <c r="AC7" s="32">
        <v>58</v>
      </c>
      <c r="AD7" s="32"/>
      <c r="AE7" s="32">
        <v>17</v>
      </c>
      <c r="AF7" s="32">
        <v>2</v>
      </c>
      <c r="AG7" s="32">
        <v>13</v>
      </c>
      <c r="AH7" s="32"/>
      <c r="AI7" s="34">
        <f t="shared" si="3"/>
        <v>253.00000000000756</v>
      </c>
      <c r="AJ7" s="32">
        <v>17</v>
      </c>
      <c r="AK7" s="32">
        <v>39</v>
      </c>
      <c r="AL7" s="32"/>
      <c r="AM7" s="33">
        <f t="shared" si="4"/>
        <v>0</v>
      </c>
      <c r="AN7" s="32">
        <v>17</v>
      </c>
      <c r="AO7" s="32">
        <v>42</v>
      </c>
      <c r="AP7" s="32"/>
      <c r="AQ7" s="32">
        <v>17</v>
      </c>
      <c r="AR7" s="32">
        <v>46</v>
      </c>
      <c r="AS7" s="32">
        <v>21</v>
      </c>
      <c r="AT7" s="32"/>
      <c r="AU7" s="34">
        <f t="shared" si="5"/>
        <v>261.00000000001205</v>
      </c>
      <c r="AV7" s="32"/>
      <c r="AW7" s="32"/>
      <c r="AX7" s="32"/>
      <c r="AY7" s="35">
        <v>0</v>
      </c>
      <c r="AZ7" s="32"/>
      <c r="BA7" s="32"/>
      <c r="BB7" s="32"/>
      <c r="BC7" s="32"/>
      <c r="BD7" s="32"/>
      <c r="BE7" s="32"/>
      <c r="BF7" s="32"/>
      <c r="BG7" s="34">
        <v>0</v>
      </c>
      <c r="BH7" s="32"/>
      <c r="BI7" s="32"/>
      <c r="BJ7" s="32"/>
      <c r="BK7" s="33">
        <v>0</v>
      </c>
      <c r="BL7" s="63">
        <v>9</v>
      </c>
      <c r="BM7" s="34">
        <v>1</v>
      </c>
      <c r="BN7" s="34"/>
      <c r="BO7" s="35">
        <v>0</v>
      </c>
      <c r="BP7" s="34">
        <v>9</v>
      </c>
      <c r="BQ7" s="34">
        <v>41</v>
      </c>
      <c r="BR7" s="34"/>
      <c r="BS7" s="35">
        <f t="shared" si="6"/>
        <v>-3.637978807091713E-12</v>
      </c>
      <c r="BT7" s="44">
        <v>9</v>
      </c>
      <c r="BU7" s="44">
        <v>54</v>
      </c>
      <c r="BV7" s="44"/>
      <c r="BW7" s="44">
        <v>9</v>
      </c>
      <c r="BX7" s="44">
        <v>57</v>
      </c>
      <c r="BY7" s="44">
        <v>48</v>
      </c>
      <c r="BZ7" s="44"/>
      <c r="CA7" s="34">
        <f t="shared" si="7"/>
        <v>227.99999999999727</v>
      </c>
      <c r="CB7" s="34">
        <v>10</v>
      </c>
      <c r="CC7" s="34">
        <v>14</v>
      </c>
      <c r="CD7" s="34"/>
      <c r="CE7" s="33">
        <f>(TIME(CB7,CC7,CD7)-TIME(BT7,BU7,BV7))*86400-1200</f>
        <v>-4.320099833421409E-12</v>
      </c>
      <c r="CF7" s="44">
        <v>10</v>
      </c>
      <c r="CG7" s="44">
        <v>22</v>
      </c>
      <c r="CH7" s="44"/>
      <c r="CI7" s="44">
        <v>10</v>
      </c>
      <c r="CJ7" s="44">
        <v>30</v>
      </c>
      <c r="CK7" s="44">
        <v>34</v>
      </c>
      <c r="CL7" s="44"/>
      <c r="CM7" s="34">
        <f>(TIME(CI7,CJ7,CK7)-TIME(CF7,CG7,CH7))*86400+CL7</f>
        <v>513.9999999999956</v>
      </c>
      <c r="CN7" s="34">
        <v>11</v>
      </c>
      <c r="CO7" s="34">
        <v>0</v>
      </c>
      <c r="CP7" s="34"/>
      <c r="CQ7" s="33">
        <f>(TIME(CN7,CO7,CP7)-TIME(CF7,CG7,CH7))*86400-2280</f>
        <v>0</v>
      </c>
      <c r="CR7" s="34">
        <v>11</v>
      </c>
      <c r="CS7" s="34">
        <v>3</v>
      </c>
      <c r="CT7" s="44"/>
      <c r="CU7" s="44"/>
      <c r="CV7" s="44"/>
      <c r="CW7" s="44"/>
      <c r="CX7" s="44"/>
      <c r="CY7" s="93"/>
      <c r="CZ7" s="34"/>
      <c r="DA7" s="34"/>
      <c r="DB7" s="61"/>
      <c r="DC7" s="33"/>
      <c r="DD7" s="44"/>
      <c r="DE7" s="44"/>
      <c r="DF7" s="44"/>
      <c r="DG7" s="44"/>
      <c r="DH7" s="44"/>
      <c r="DI7" s="44"/>
      <c r="DJ7" s="44"/>
      <c r="DK7" s="34"/>
      <c r="DL7" s="62"/>
      <c r="DM7" s="34"/>
      <c r="DN7" s="34"/>
      <c r="DO7" s="138"/>
    </row>
    <row r="8" spans="2:119" s="42" customFormat="1" ht="22.5" customHeight="1">
      <c r="B8" s="137" t="s">
        <v>151</v>
      </c>
      <c r="C8" s="172"/>
      <c r="D8" s="45" t="s">
        <v>102</v>
      </c>
      <c r="E8" s="38">
        <v>12</v>
      </c>
      <c r="F8" s="39" t="s">
        <v>104</v>
      </c>
      <c r="G8" s="43" t="s">
        <v>103</v>
      </c>
      <c r="H8" s="30">
        <v>15</v>
      </c>
      <c r="I8" s="30">
        <v>32</v>
      </c>
      <c r="J8" s="40"/>
      <c r="K8" s="40">
        <v>0</v>
      </c>
      <c r="L8" s="34">
        <v>16</v>
      </c>
      <c r="M8" s="34">
        <v>32</v>
      </c>
      <c r="N8" s="34"/>
      <c r="O8" s="41">
        <f t="shared" si="0"/>
        <v>6.366462912410498E-12</v>
      </c>
      <c r="P8" s="32">
        <v>16</v>
      </c>
      <c r="Q8" s="32">
        <v>35</v>
      </c>
      <c r="R8" s="32"/>
      <c r="S8" s="32">
        <v>16</v>
      </c>
      <c r="T8" s="32">
        <v>39</v>
      </c>
      <c r="U8" s="32">
        <v>6</v>
      </c>
      <c r="V8" s="32"/>
      <c r="W8" s="34">
        <f t="shared" si="1"/>
        <v>246.00000000000009</v>
      </c>
      <c r="X8" s="34">
        <v>16</v>
      </c>
      <c r="Y8" s="34">
        <v>53</v>
      </c>
      <c r="Z8" s="34"/>
      <c r="AA8" s="35">
        <f t="shared" si="2"/>
        <v>-3.865352482534945E-12</v>
      </c>
      <c r="AB8" s="32">
        <v>17</v>
      </c>
      <c r="AC8" s="32">
        <v>2</v>
      </c>
      <c r="AD8" s="32"/>
      <c r="AE8" s="32">
        <v>17</v>
      </c>
      <c r="AF8" s="32">
        <v>5</v>
      </c>
      <c r="AG8" s="32">
        <v>56</v>
      </c>
      <c r="AH8" s="32"/>
      <c r="AI8" s="34">
        <f t="shared" si="3"/>
        <v>236.0000000000017</v>
      </c>
      <c r="AJ8" s="34">
        <v>17</v>
      </c>
      <c r="AK8" s="34">
        <v>43</v>
      </c>
      <c r="AL8" s="34"/>
      <c r="AM8" s="33">
        <f t="shared" si="4"/>
        <v>-8.640199666842818E-12</v>
      </c>
      <c r="AN8" s="32">
        <v>17</v>
      </c>
      <c r="AO8" s="32">
        <v>46</v>
      </c>
      <c r="AP8" s="32"/>
      <c r="AQ8" s="32">
        <v>17</v>
      </c>
      <c r="AR8" s="32">
        <v>49</v>
      </c>
      <c r="AS8" s="32">
        <v>59</v>
      </c>
      <c r="AT8" s="32"/>
      <c r="AU8" s="34">
        <f t="shared" si="5"/>
        <v>239.00000000001177</v>
      </c>
      <c r="AV8" s="34"/>
      <c r="AW8" s="34"/>
      <c r="AX8" s="34"/>
      <c r="AY8" s="35">
        <v>0</v>
      </c>
      <c r="AZ8" s="32"/>
      <c r="BA8" s="32"/>
      <c r="BB8" s="32"/>
      <c r="BC8" s="32"/>
      <c r="BD8" s="32"/>
      <c r="BE8" s="32"/>
      <c r="BF8" s="32"/>
      <c r="BG8" s="34">
        <v>0</v>
      </c>
      <c r="BH8" s="34"/>
      <c r="BI8" s="34"/>
      <c r="BJ8" s="34"/>
      <c r="BK8" s="33">
        <v>0</v>
      </c>
      <c r="BL8" s="63">
        <v>8</v>
      </c>
      <c r="BM8" s="34">
        <v>47</v>
      </c>
      <c r="BN8" s="34"/>
      <c r="BO8" s="35">
        <v>0</v>
      </c>
      <c r="BP8" s="34">
        <v>9</v>
      </c>
      <c r="BQ8" s="34">
        <v>27</v>
      </c>
      <c r="BR8" s="34"/>
      <c r="BS8" s="35">
        <f t="shared" si="6"/>
        <v>0</v>
      </c>
      <c r="BT8" s="44">
        <v>9</v>
      </c>
      <c r="BU8" s="44">
        <v>40</v>
      </c>
      <c r="BV8" s="44"/>
      <c r="BW8" s="44">
        <v>9</v>
      </c>
      <c r="BX8" s="44">
        <v>43</v>
      </c>
      <c r="BY8" s="44">
        <v>48</v>
      </c>
      <c r="BZ8" s="44"/>
      <c r="CA8" s="34">
        <f t="shared" si="7"/>
        <v>228.00000000000688</v>
      </c>
      <c r="CB8" s="34">
        <v>10</v>
      </c>
      <c r="CC8" s="34">
        <v>0</v>
      </c>
      <c r="CD8" s="34"/>
      <c r="CE8" s="33">
        <f>(TIME(CB8,CC8,CD8)-TIME(BT8,BU8,BV8))*86400-1200</f>
        <v>5.229594535194337E-12</v>
      </c>
      <c r="CF8" s="32">
        <v>10</v>
      </c>
      <c r="CG8" s="32">
        <v>12</v>
      </c>
      <c r="CH8" s="32"/>
      <c r="CI8" s="32">
        <v>10</v>
      </c>
      <c r="CJ8" s="32">
        <v>20</v>
      </c>
      <c r="CK8" s="32">
        <v>55</v>
      </c>
      <c r="CL8" s="32"/>
      <c r="CM8" s="34">
        <f>(TIME(CI8,CJ8,CK8)-TIME(CF8,CG8,CH8))*86400+CL8</f>
        <v>535.0000000000036</v>
      </c>
      <c r="CN8" s="34">
        <v>10</v>
      </c>
      <c r="CO8" s="34">
        <v>50</v>
      </c>
      <c r="CP8" s="34"/>
      <c r="CQ8" s="33">
        <f>(TIME(CN8,CO8,CP8)-TIME(CF8,CG8,CH8))*86400-2280</f>
        <v>0</v>
      </c>
      <c r="CR8" s="32">
        <v>10</v>
      </c>
      <c r="CS8" s="32">
        <v>53</v>
      </c>
      <c r="CT8" s="32"/>
      <c r="CU8" s="32">
        <v>10</v>
      </c>
      <c r="CV8" s="32">
        <v>56</v>
      </c>
      <c r="CW8" s="32">
        <v>47</v>
      </c>
      <c r="CX8" s="32"/>
      <c r="CY8" s="34">
        <f aca="true" t="shared" si="8" ref="CY8:CY17">(TIME(CU8,CV8,CW8)-TIME(CR8,CS8,CT8))*86400+CX8</f>
        <v>227.0000000000003</v>
      </c>
      <c r="CZ8" s="34">
        <v>11</v>
      </c>
      <c r="DA8" s="34">
        <v>13</v>
      </c>
      <c r="DB8" s="61"/>
      <c r="DC8" s="33">
        <f>(TIME(CZ8,DA8,DB8)-TIME(CR8,CS8,CT8))*86400-1200</f>
        <v>0</v>
      </c>
      <c r="DD8" s="32">
        <v>11</v>
      </c>
      <c r="DE8" s="32">
        <v>57</v>
      </c>
      <c r="DF8" s="32"/>
      <c r="DG8" s="32"/>
      <c r="DH8" s="32"/>
      <c r="DI8" s="32"/>
      <c r="DJ8" s="32"/>
      <c r="DK8" s="34"/>
      <c r="DL8" s="62"/>
      <c r="DM8" s="34"/>
      <c r="DN8" s="34"/>
      <c r="DO8" s="138"/>
    </row>
    <row r="9" spans="2:119" s="42" customFormat="1" ht="22.5" customHeight="1" thickBot="1">
      <c r="B9" s="140" t="s">
        <v>151</v>
      </c>
      <c r="C9" s="173"/>
      <c r="D9" s="141" t="s">
        <v>102</v>
      </c>
      <c r="E9" s="142">
        <v>20</v>
      </c>
      <c r="F9" s="143" t="s">
        <v>109</v>
      </c>
      <c r="G9" s="144" t="s">
        <v>110</v>
      </c>
      <c r="H9" s="145">
        <v>15</v>
      </c>
      <c r="I9" s="146">
        <v>36</v>
      </c>
      <c r="J9" s="147"/>
      <c r="K9" s="147">
        <v>0</v>
      </c>
      <c r="L9" s="148">
        <v>16</v>
      </c>
      <c r="M9" s="148">
        <v>36</v>
      </c>
      <c r="N9" s="148"/>
      <c r="O9" s="149">
        <f t="shared" si="0"/>
        <v>6.366462912410498E-12</v>
      </c>
      <c r="P9" s="150">
        <v>16</v>
      </c>
      <c r="Q9" s="150">
        <v>39</v>
      </c>
      <c r="R9" s="150"/>
      <c r="S9" s="150">
        <v>16</v>
      </c>
      <c r="T9" s="150">
        <v>43</v>
      </c>
      <c r="U9" s="150">
        <v>7</v>
      </c>
      <c r="V9" s="150"/>
      <c r="W9" s="148">
        <f t="shared" si="1"/>
        <v>247.00000000000665</v>
      </c>
      <c r="X9" s="148">
        <v>16</v>
      </c>
      <c r="Y9" s="148">
        <v>57</v>
      </c>
      <c r="Z9" s="148"/>
      <c r="AA9" s="151">
        <f t="shared" si="2"/>
        <v>-3.865352482534945E-12</v>
      </c>
      <c r="AB9" s="150">
        <v>17</v>
      </c>
      <c r="AC9" s="150">
        <v>7</v>
      </c>
      <c r="AD9" s="150"/>
      <c r="AE9" s="150">
        <v>17</v>
      </c>
      <c r="AF9" s="150">
        <v>10</v>
      </c>
      <c r="AG9" s="150">
        <v>58</v>
      </c>
      <c r="AH9" s="150"/>
      <c r="AI9" s="148">
        <f t="shared" si="3"/>
        <v>237.99999999999562</v>
      </c>
      <c r="AJ9" s="148">
        <v>17</v>
      </c>
      <c r="AK9" s="148">
        <v>48</v>
      </c>
      <c r="AL9" s="148"/>
      <c r="AM9" s="149">
        <f t="shared" si="4"/>
        <v>0</v>
      </c>
      <c r="AN9" s="150">
        <v>17</v>
      </c>
      <c r="AO9" s="150">
        <v>51</v>
      </c>
      <c r="AP9" s="150"/>
      <c r="AQ9" s="150">
        <v>17</v>
      </c>
      <c r="AR9" s="150">
        <v>55</v>
      </c>
      <c r="AS9" s="150">
        <v>17</v>
      </c>
      <c r="AT9" s="150"/>
      <c r="AU9" s="148">
        <f t="shared" si="5"/>
        <v>256.9999999999954</v>
      </c>
      <c r="AV9" s="148"/>
      <c r="AW9" s="148"/>
      <c r="AX9" s="148"/>
      <c r="AY9" s="151">
        <v>0</v>
      </c>
      <c r="AZ9" s="150"/>
      <c r="BA9" s="150"/>
      <c r="BB9" s="150"/>
      <c r="BC9" s="150"/>
      <c r="BD9" s="150"/>
      <c r="BE9" s="150"/>
      <c r="BF9" s="150"/>
      <c r="BG9" s="148">
        <v>0</v>
      </c>
      <c r="BH9" s="148"/>
      <c r="BI9" s="148"/>
      <c r="BJ9" s="148"/>
      <c r="BK9" s="149">
        <v>0</v>
      </c>
      <c r="BL9" s="152">
        <v>8</v>
      </c>
      <c r="BM9" s="148">
        <v>51</v>
      </c>
      <c r="BN9" s="148"/>
      <c r="BO9" s="151">
        <v>0</v>
      </c>
      <c r="BP9" s="148">
        <v>9</v>
      </c>
      <c r="BQ9" s="148">
        <v>31</v>
      </c>
      <c r="BR9" s="148"/>
      <c r="BS9" s="151">
        <f t="shared" si="6"/>
        <v>5.9117155615240335E-12</v>
      </c>
      <c r="BT9" s="153"/>
      <c r="BU9" s="153"/>
      <c r="BV9" s="153"/>
      <c r="BW9" s="153"/>
      <c r="BX9" s="153"/>
      <c r="BY9" s="153"/>
      <c r="BZ9" s="153"/>
      <c r="CA9" s="148">
        <f t="shared" si="7"/>
        <v>0</v>
      </c>
      <c r="CB9" s="148"/>
      <c r="CC9" s="148"/>
      <c r="CD9" s="148"/>
      <c r="CE9" s="149"/>
      <c r="CF9" s="153"/>
      <c r="CG9" s="153"/>
      <c r="CH9" s="153"/>
      <c r="CI9" s="153"/>
      <c r="CJ9" s="153"/>
      <c r="CK9" s="153"/>
      <c r="CL9" s="153"/>
      <c r="CM9" s="148"/>
      <c r="CN9" s="148"/>
      <c r="CO9" s="148"/>
      <c r="CP9" s="148"/>
      <c r="CQ9" s="149"/>
      <c r="CR9" s="153"/>
      <c r="CS9" s="153"/>
      <c r="CT9" s="153"/>
      <c r="CU9" s="153"/>
      <c r="CV9" s="153"/>
      <c r="CW9" s="153"/>
      <c r="CX9" s="153"/>
      <c r="CY9" s="148">
        <f t="shared" si="8"/>
        <v>0</v>
      </c>
      <c r="CZ9" s="148"/>
      <c r="DA9" s="148"/>
      <c r="DB9" s="154"/>
      <c r="DC9" s="149"/>
      <c r="DD9" s="153"/>
      <c r="DE9" s="153"/>
      <c r="DF9" s="153"/>
      <c r="DG9" s="153"/>
      <c r="DH9" s="153"/>
      <c r="DI9" s="153"/>
      <c r="DJ9" s="153"/>
      <c r="DK9" s="148">
        <f>(TIME(DG9,DH9,DI9)-TIME(DD9,DE9,DF9))*86400+DJ9</f>
        <v>0</v>
      </c>
      <c r="DL9" s="155"/>
      <c r="DM9" s="148"/>
      <c r="DN9" s="148"/>
      <c r="DO9" s="156"/>
    </row>
    <row r="10" spans="2:119" s="42" customFormat="1" ht="22.5" customHeight="1">
      <c r="B10" s="120">
        <f aca="true" t="shared" si="9" ref="B10:B17">K10+O10+W10+AA10+AI10+AM10+AU10+AY10+BG10+BK10+BO10+BS10+CA10+CE10+CM10+CY10+DC10+DK10+DO10</f>
        <v>2244.000000000026</v>
      </c>
      <c r="C10" s="169">
        <v>1</v>
      </c>
      <c r="D10" s="121" t="s">
        <v>87</v>
      </c>
      <c r="E10" s="122">
        <v>7</v>
      </c>
      <c r="F10" s="157" t="s">
        <v>97</v>
      </c>
      <c r="G10" s="124" t="s">
        <v>98</v>
      </c>
      <c r="H10" s="125">
        <v>15</v>
      </c>
      <c r="I10" s="126">
        <v>50</v>
      </c>
      <c r="J10" s="158"/>
      <c r="K10" s="158">
        <v>0</v>
      </c>
      <c r="L10" s="128">
        <v>16</v>
      </c>
      <c r="M10" s="128">
        <v>50</v>
      </c>
      <c r="N10" s="128"/>
      <c r="O10" s="159">
        <f t="shared" si="0"/>
        <v>0</v>
      </c>
      <c r="P10" s="133">
        <v>16</v>
      </c>
      <c r="Q10" s="133">
        <v>53</v>
      </c>
      <c r="R10" s="133"/>
      <c r="S10" s="133">
        <v>16</v>
      </c>
      <c r="T10" s="133">
        <v>57</v>
      </c>
      <c r="U10" s="133">
        <v>6</v>
      </c>
      <c r="V10" s="133"/>
      <c r="W10" s="128">
        <f t="shared" si="1"/>
        <v>246.00000000000966</v>
      </c>
      <c r="X10" s="128">
        <v>17</v>
      </c>
      <c r="Y10" s="128">
        <v>11</v>
      </c>
      <c r="Z10" s="128"/>
      <c r="AA10" s="131">
        <f t="shared" si="2"/>
        <v>5.6843418860808015E-12</v>
      </c>
      <c r="AB10" s="133">
        <v>17</v>
      </c>
      <c r="AC10" s="133">
        <v>21</v>
      </c>
      <c r="AD10" s="133"/>
      <c r="AE10" s="133">
        <v>17</v>
      </c>
      <c r="AF10" s="133">
        <v>24</v>
      </c>
      <c r="AG10" s="133">
        <v>57</v>
      </c>
      <c r="AH10" s="133"/>
      <c r="AI10" s="128">
        <f t="shared" si="3"/>
        <v>236.9999999999891</v>
      </c>
      <c r="AJ10" s="128">
        <v>18</v>
      </c>
      <c r="AK10" s="128">
        <v>2</v>
      </c>
      <c r="AL10" s="128"/>
      <c r="AM10" s="129">
        <f t="shared" si="4"/>
        <v>0</v>
      </c>
      <c r="AN10" s="133">
        <v>18</v>
      </c>
      <c r="AO10" s="133">
        <v>5</v>
      </c>
      <c r="AP10" s="133"/>
      <c r="AQ10" s="133">
        <v>18</v>
      </c>
      <c r="AR10" s="133">
        <v>9</v>
      </c>
      <c r="AS10" s="133">
        <v>7</v>
      </c>
      <c r="AT10" s="133"/>
      <c r="AU10" s="128">
        <f t="shared" si="5"/>
        <v>247.00000000000665</v>
      </c>
      <c r="AV10" s="128"/>
      <c r="AW10" s="128"/>
      <c r="AX10" s="128"/>
      <c r="AY10" s="131">
        <v>0</v>
      </c>
      <c r="AZ10" s="133"/>
      <c r="BA10" s="133"/>
      <c r="BB10" s="133"/>
      <c r="BC10" s="133"/>
      <c r="BD10" s="133"/>
      <c r="BE10" s="133"/>
      <c r="BF10" s="133"/>
      <c r="BG10" s="128">
        <v>0</v>
      </c>
      <c r="BH10" s="128"/>
      <c r="BI10" s="128"/>
      <c r="BJ10" s="128"/>
      <c r="BK10" s="129">
        <v>0</v>
      </c>
      <c r="BL10" s="132">
        <v>8</v>
      </c>
      <c r="BM10" s="128">
        <v>49</v>
      </c>
      <c r="BN10" s="128"/>
      <c r="BO10" s="131">
        <v>0</v>
      </c>
      <c r="BP10" s="128">
        <v>9</v>
      </c>
      <c r="BQ10" s="128">
        <v>29</v>
      </c>
      <c r="BR10" s="128"/>
      <c r="BS10" s="131">
        <f t="shared" si="6"/>
        <v>0</v>
      </c>
      <c r="BT10" s="130">
        <v>9</v>
      </c>
      <c r="BU10" s="130">
        <v>42</v>
      </c>
      <c r="BV10" s="130"/>
      <c r="BW10" s="130">
        <v>9</v>
      </c>
      <c r="BX10" s="130">
        <v>45</v>
      </c>
      <c r="BY10" s="130">
        <v>50</v>
      </c>
      <c r="BZ10" s="130"/>
      <c r="CA10" s="128">
        <f t="shared" si="7"/>
        <v>230.00000000000557</v>
      </c>
      <c r="CB10" s="128">
        <v>10</v>
      </c>
      <c r="CC10" s="128">
        <v>2</v>
      </c>
      <c r="CD10" s="128"/>
      <c r="CE10" s="129">
        <f aca="true" t="shared" si="10" ref="CE10:CE19">(TIME(CB10,CC10,CD10)-TIME(BT10,BU10,BV10))*86400-1200</f>
        <v>5.229594535194337E-12</v>
      </c>
      <c r="CF10" s="133">
        <v>10</v>
      </c>
      <c r="CG10" s="133">
        <v>14</v>
      </c>
      <c r="CH10" s="133"/>
      <c r="CI10" s="133">
        <v>10</v>
      </c>
      <c r="CJ10" s="133">
        <v>23</v>
      </c>
      <c r="CK10" s="133">
        <v>1</v>
      </c>
      <c r="CL10" s="133"/>
      <c r="CM10" s="128">
        <f aca="true" t="shared" si="11" ref="CM10:CM18">(TIME(CI10,CJ10,CK10)-TIME(CF10,CG10,CH10))*86400+CL10</f>
        <v>541.0000000000047</v>
      </c>
      <c r="CN10" s="128">
        <v>10</v>
      </c>
      <c r="CO10" s="128">
        <v>52</v>
      </c>
      <c r="CP10" s="128"/>
      <c r="CQ10" s="129">
        <f>(TIME(CN10,CO10,CP10)-TIME(CF10,CG10,CH10))*86400-2280</f>
        <v>0</v>
      </c>
      <c r="CR10" s="133">
        <v>10</v>
      </c>
      <c r="CS10" s="133">
        <v>55</v>
      </c>
      <c r="CT10" s="133"/>
      <c r="CU10" s="133">
        <v>10</v>
      </c>
      <c r="CV10" s="133">
        <v>58</v>
      </c>
      <c r="CW10" s="133">
        <v>50</v>
      </c>
      <c r="CX10" s="133"/>
      <c r="CY10" s="128">
        <f t="shared" si="8"/>
        <v>230.0000000000008</v>
      </c>
      <c r="CZ10" s="128">
        <v>11</v>
      </c>
      <c r="DA10" s="128">
        <v>15</v>
      </c>
      <c r="DB10" s="134"/>
      <c r="DC10" s="129">
        <f>(TIME(CZ10,DA10,DB10)-TIME(CR10,CS10,CT10))*86400-1200</f>
        <v>0</v>
      </c>
      <c r="DD10" s="133">
        <v>11</v>
      </c>
      <c r="DE10" s="133">
        <v>59</v>
      </c>
      <c r="DF10" s="133"/>
      <c r="DG10" s="133">
        <v>12</v>
      </c>
      <c r="DH10" s="133">
        <v>7</v>
      </c>
      <c r="DI10" s="133">
        <v>33</v>
      </c>
      <c r="DJ10" s="133"/>
      <c r="DK10" s="128">
        <f>(TIME(DG10,DH10,DI10)-TIME(DD10,DE10,DF10))*86400+DJ10</f>
        <v>512.9999999999986</v>
      </c>
      <c r="DL10" s="135"/>
      <c r="DM10" s="128"/>
      <c r="DN10" s="128"/>
      <c r="DO10" s="136">
        <v>0</v>
      </c>
    </row>
    <row r="11" spans="2:119" s="42" customFormat="1" ht="22.5" customHeight="1">
      <c r="B11" s="137">
        <f t="shared" si="9"/>
        <v>2297.999999999972</v>
      </c>
      <c r="C11" s="170">
        <v>2</v>
      </c>
      <c r="D11" s="37" t="s">
        <v>87</v>
      </c>
      <c r="E11" s="38">
        <v>9</v>
      </c>
      <c r="F11" s="28" t="s">
        <v>53</v>
      </c>
      <c r="G11" s="43" t="s">
        <v>88</v>
      </c>
      <c r="H11" s="29">
        <v>15</v>
      </c>
      <c r="I11" s="30">
        <v>48</v>
      </c>
      <c r="J11" s="31"/>
      <c r="K11" s="31">
        <v>0</v>
      </c>
      <c r="L11" s="34">
        <v>16</v>
      </c>
      <c r="M11" s="34">
        <v>48</v>
      </c>
      <c r="N11" s="34"/>
      <c r="O11" s="33">
        <f t="shared" si="0"/>
        <v>6.366462912410498E-12</v>
      </c>
      <c r="P11" s="44">
        <v>16</v>
      </c>
      <c r="Q11" s="44">
        <v>51</v>
      </c>
      <c r="R11" s="44"/>
      <c r="S11" s="44">
        <v>16</v>
      </c>
      <c r="T11" s="44">
        <v>55</v>
      </c>
      <c r="U11" s="44">
        <v>19</v>
      </c>
      <c r="V11" s="44"/>
      <c r="W11" s="34">
        <f t="shared" si="1"/>
        <v>258.9999999999989</v>
      </c>
      <c r="X11" s="34">
        <v>17</v>
      </c>
      <c r="Y11" s="34">
        <v>9</v>
      </c>
      <c r="Z11" s="34"/>
      <c r="AA11" s="35">
        <f t="shared" si="2"/>
        <v>-1.3415046851150692E-11</v>
      </c>
      <c r="AB11" s="44">
        <v>17</v>
      </c>
      <c r="AC11" s="44">
        <v>19</v>
      </c>
      <c r="AD11" s="44"/>
      <c r="AE11" s="44">
        <v>17</v>
      </c>
      <c r="AF11" s="44">
        <v>23</v>
      </c>
      <c r="AG11" s="44">
        <v>14</v>
      </c>
      <c r="AH11" s="44"/>
      <c r="AI11" s="34">
        <f t="shared" si="3"/>
        <v>253.99999999999494</v>
      </c>
      <c r="AJ11" s="34">
        <v>18</v>
      </c>
      <c r="AK11" s="34">
        <v>0</v>
      </c>
      <c r="AL11" s="34"/>
      <c r="AM11" s="33">
        <f t="shared" si="4"/>
        <v>0</v>
      </c>
      <c r="AN11" s="44">
        <v>18</v>
      </c>
      <c r="AO11" s="44">
        <v>3</v>
      </c>
      <c r="AP11" s="44"/>
      <c r="AQ11" s="44">
        <v>18</v>
      </c>
      <c r="AR11" s="44">
        <v>7</v>
      </c>
      <c r="AS11" s="44">
        <v>18</v>
      </c>
      <c r="AT11" s="44"/>
      <c r="AU11" s="34">
        <f t="shared" si="5"/>
        <v>258.00000000000193</v>
      </c>
      <c r="AV11" s="34"/>
      <c r="AW11" s="34"/>
      <c r="AX11" s="34"/>
      <c r="AY11" s="35">
        <v>0</v>
      </c>
      <c r="AZ11" s="44"/>
      <c r="BA11" s="44"/>
      <c r="BB11" s="44"/>
      <c r="BC11" s="44"/>
      <c r="BD11" s="44"/>
      <c r="BE11" s="44"/>
      <c r="BF11" s="44"/>
      <c r="BG11" s="34">
        <v>0</v>
      </c>
      <c r="BH11" s="34"/>
      <c r="BI11" s="34"/>
      <c r="BJ11" s="34"/>
      <c r="BK11" s="33">
        <v>0</v>
      </c>
      <c r="BL11" s="63">
        <v>8</v>
      </c>
      <c r="BM11" s="34">
        <v>57</v>
      </c>
      <c r="BN11" s="34"/>
      <c r="BO11" s="35">
        <v>0</v>
      </c>
      <c r="BP11" s="34">
        <v>9</v>
      </c>
      <c r="BQ11" s="34">
        <v>37</v>
      </c>
      <c r="BR11" s="34"/>
      <c r="BS11" s="35">
        <f t="shared" si="6"/>
        <v>5.9117155615240335E-12</v>
      </c>
      <c r="BT11" s="32">
        <v>9</v>
      </c>
      <c r="BU11" s="32">
        <v>50</v>
      </c>
      <c r="BV11" s="32"/>
      <c r="BW11" s="32">
        <v>9</v>
      </c>
      <c r="BX11" s="32">
        <v>54</v>
      </c>
      <c r="BY11" s="32">
        <v>5</v>
      </c>
      <c r="BZ11" s="32"/>
      <c r="CA11" s="34">
        <f t="shared" si="7"/>
        <v>244.99999999999352</v>
      </c>
      <c r="CB11" s="34">
        <v>10</v>
      </c>
      <c r="CC11" s="34">
        <v>10</v>
      </c>
      <c r="CD11" s="34"/>
      <c r="CE11" s="33">
        <f t="shared" si="10"/>
        <v>-4.320099833421409E-12</v>
      </c>
      <c r="CF11" s="32">
        <v>10</v>
      </c>
      <c r="CG11" s="32">
        <v>20</v>
      </c>
      <c r="CH11" s="32"/>
      <c r="CI11" s="32">
        <v>10</v>
      </c>
      <c r="CJ11" s="32">
        <v>28</v>
      </c>
      <c r="CK11" s="32">
        <v>53</v>
      </c>
      <c r="CL11" s="32"/>
      <c r="CM11" s="34">
        <f t="shared" si="11"/>
        <v>532.9999999999953</v>
      </c>
      <c r="CN11" s="34">
        <v>10</v>
      </c>
      <c r="CO11" s="34">
        <v>58</v>
      </c>
      <c r="CP11" s="34"/>
      <c r="CQ11" s="33">
        <f>(TIME(CN11,CO11,CP11)-TIME(CF11,CG11,CH11))*86400-2280</f>
        <v>0</v>
      </c>
      <c r="CR11" s="34">
        <v>11</v>
      </c>
      <c r="CS11" s="34">
        <v>1</v>
      </c>
      <c r="CT11" s="32"/>
      <c r="CU11" s="32">
        <v>11</v>
      </c>
      <c r="CV11" s="32">
        <v>4</v>
      </c>
      <c r="CW11" s="32">
        <v>56</v>
      </c>
      <c r="CX11" s="32"/>
      <c r="CY11" s="34">
        <f t="shared" si="8"/>
        <v>235.99999999999693</v>
      </c>
      <c r="CZ11" s="34">
        <v>11</v>
      </c>
      <c r="DA11" s="34">
        <v>21</v>
      </c>
      <c r="DB11" s="61"/>
      <c r="DC11" s="33">
        <f>(TIME(CZ11,DA11,DB11)-TIME(CR11,CS11,CT11))*86400-1200</f>
        <v>-4.320099833421409E-12</v>
      </c>
      <c r="DD11" s="32"/>
      <c r="DE11" s="32"/>
      <c r="DF11" s="32"/>
      <c r="DG11" s="32"/>
      <c r="DH11" s="32"/>
      <c r="DI11" s="32"/>
      <c r="DJ11" s="32"/>
      <c r="DK11" s="34">
        <v>513</v>
      </c>
      <c r="DL11" s="62"/>
      <c r="DM11" s="34"/>
      <c r="DN11" s="34"/>
      <c r="DO11" s="138">
        <v>0</v>
      </c>
    </row>
    <row r="12" spans="1:119" s="36" customFormat="1" ht="22.5" customHeight="1">
      <c r="A12" s="42"/>
      <c r="B12" s="137">
        <f t="shared" si="9"/>
        <v>2341.0000000000227</v>
      </c>
      <c r="C12" s="170">
        <v>3</v>
      </c>
      <c r="D12" s="37" t="s">
        <v>87</v>
      </c>
      <c r="E12" s="38">
        <v>28</v>
      </c>
      <c r="F12" s="28" t="s">
        <v>90</v>
      </c>
      <c r="G12" s="43" t="s">
        <v>89</v>
      </c>
      <c r="H12" s="29">
        <v>15</v>
      </c>
      <c r="I12" s="30">
        <v>56</v>
      </c>
      <c r="J12" s="31"/>
      <c r="K12" s="31">
        <v>0</v>
      </c>
      <c r="L12" s="34">
        <v>16</v>
      </c>
      <c r="M12" s="34">
        <v>56</v>
      </c>
      <c r="N12" s="34"/>
      <c r="O12" s="33">
        <f t="shared" si="0"/>
        <v>6.366462912410498E-12</v>
      </c>
      <c r="P12" s="44">
        <v>16</v>
      </c>
      <c r="Q12" s="44">
        <v>59</v>
      </c>
      <c r="R12" s="44"/>
      <c r="S12" s="44">
        <v>17</v>
      </c>
      <c r="T12" s="44">
        <v>3</v>
      </c>
      <c r="U12" s="44">
        <v>29</v>
      </c>
      <c r="V12" s="44"/>
      <c r="W12" s="34">
        <f t="shared" si="1"/>
        <v>268.99999999999727</v>
      </c>
      <c r="X12" s="34">
        <v>17</v>
      </c>
      <c r="Y12" s="34">
        <v>17</v>
      </c>
      <c r="Z12" s="34"/>
      <c r="AA12" s="35">
        <f t="shared" si="2"/>
        <v>5.6843418860808015E-12</v>
      </c>
      <c r="AB12" s="44">
        <v>17</v>
      </c>
      <c r="AC12" s="44">
        <v>28</v>
      </c>
      <c r="AD12" s="44"/>
      <c r="AE12" s="44">
        <v>17</v>
      </c>
      <c r="AF12" s="44">
        <v>32</v>
      </c>
      <c r="AG12" s="44">
        <v>7</v>
      </c>
      <c r="AH12" s="44"/>
      <c r="AI12" s="34">
        <f t="shared" si="3"/>
        <v>247.00000000000665</v>
      </c>
      <c r="AJ12" s="34">
        <v>18</v>
      </c>
      <c r="AK12" s="34">
        <v>9</v>
      </c>
      <c r="AL12" s="34"/>
      <c r="AM12" s="33">
        <f t="shared" si="4"/>
        <v>0</v>
      </c>
      <c r="AN12" s="44">
        <v>18</v>
      </c>
      <c r="AO12" s="44">
        <v>12</v>
      </c>
      <c r="AP12" s="44"/>
      <c r="AQ12" s="44">
        <v>18</v>
      </c>
      <c r="AR12" s="44">
        <v>16</v>
      </c>
      <c r="AS12" s="44">
        <v>6</v>
      </c>
      <c r="AT12" s="44"/>
      <c r="AU12" s="34">
        <f t="shared" si="5"/>
        <v>246.00000000000966</v>
      </c>
      <c r="AV12" s="34"/>
      <c r="AW12" s="34"/>
      <c r="AX12" s="34"/>
      <c r="AY12" s="35">
        <v>0</v>
      </c>
      <c r="AZ12" s="44"/>
      <c r="BA12" s="44"/>
      <c r="BB12" s="44"/>
      <c r="BC12" s="44"/>
      <c r="BD12" s="44"/>
      <c r="BE12" s="44"/>
      <c r="BF12" s="44"/>
      <c r="BG12" s="34">
        <v>0</v>
      </c>
      <c r="BH12" s="34"/>
      <c r="BI12" s="34"/>
      <c r="BJ12" s="34"/>
      <c r="BK12" s="33">
        <v>0</v>
      </c>
      <c r="BL12" s="63">
        <v>8</v>
      </c>
      <c r="BM12" s="34">
        <v>55</v>
      </c>
      <c r="BN12" s="34"/>
      <c r="BO12" s="35">
        <v>0</v>
      </c>
      <c r="BP12" s="34">
        <v>9</v>
      </c>
      <c r="BQ12" s="34">
        <v>35</v>
      </c>
      <c r="BR12" s="34"/>
      <c r="BS12" s="35">
        <f t="shared" si="6"/>
        <v>5.9117155615240335E-12</v>
      </c>
      <c r="BT12" s="44">
        <v>9</v>
      </c>
      <c r="BU12" s="44">
        <v>48</v>
      </c>
      <c r="BV12" s="44"/>
      <c r="BW12" s="44">
        <v>9</v>
      </c>
      <c r="BX12" s="44">
        <v>51</v>
      </c>
      <c r="BY12" s="44">
        <v>55</v>
      </c>
      <c r="BZ12" s="44"/>
      <c r="CA12" s="34">
        <f t="shared" si="7"/>
        <v>234.99999999999517</v>
      </c>
      <c r="CB12" s="34">
        <v>10</v>
      </c>
      <c r="CC12" s="34">
        <v>8</v>
      </c>
      <c r="CD12" s="34"/>
      <c r="CE12" s="33">
        <f t="shared" si="10"/>
        <v>-4.320099833421409E-12</v>
      </c>
      <c r="CF12" s="44">
        <v>10</v>
      </c>
      <c r="CG12" s="44">
        <v>18</v>
      </c>
      <c r="CH12" s="44"/>
      <c r="CI12" s="44">
        <v>10</v>
      </c>
      <c r="CJ12" s="44">
        <v>27</v>
      </c>
      <c r="CK12" s="44">
        <v>33</v>
      </c>
      <c r="CL12" s="44"/>
      <c r="CM12" s="34">
        <f t="shared" si="11"/>
        <v>572.9999999999984</v>
      </c>
      <c r="CN12" s="34">
        <v>11</v>
      </c>
      <c r="CO12" s="34">
        <v>6</v>
      </c>
      <c r="CP12" s="34"/>
      <c r="CQ12" s="89">
        <v>100</v>
      </c>
      <c r="CR12" s="34">
        <v>11</v>
      </c>
      <c r="CS12" s="34">
        <v>10</v>
      </c>
      <c r="CT12" s="44"/>
      <c r="CU12" s="44">
        <v>11</v>
      </c>
      <c r="CV12" s="44">
        <v>14</v>
      </c>
      <c r="CW12" s="44">
        <v>18</v>
      </c>
      <c r="CX12" s="44"/>
      <c r="CY12" s="34">
        <f t="shared" si="8"/>
        <v>258.00000000000193</v>
      </c>
      <c r="CZ12" s="34">
        <v>11</v>
      </c>
      <c r="DA12" s="34">
        <v>28</v>
      </c>
      <c r="DB12" s="61"/>
      <c r="DC12" s="33">
        <v>0</v>
      </c>
      <c r="DD12" s="44"/>
      <c r="DE12" s="44"/>
      <c r="DF12" s="44"/>
      <c r="DG12" s="44"/>
      <c r="DH12" s="44"/>
      <c r="DI12" s="44"/>
      <c r="DJ12" s="44"/>
      <c r="DK12" s="34">
        <v>513</v>
      </c>
      <c r="DL12" s="62"/>
      <c r="DM12" s="34"/>
      <c r="DN12" s="34"/>
      <c r="DO12" s="138">
        <v>0</v>
      </c>
    </row>
    <row r="13" spans="2:119" s="42" customFormat="1" ht="22.5" customHeight="1">
      <c r="B13" s="137">
        <f t="shared" si="9"/>
        <v>2383.9999999999827</v>
      </c>
      <c r="C13" s="170">
        <v>4</v>
      </c>
      <c r="D13" s="37" t="s">
        <v>87</v>
      </c>
      <c r="E13" s="38">
        <v>33</v>
      </c>
      <c r="F13" s="28" t="s">
        <v>99</v>
      </c>
      <c r="G13" s="43" t="s">
        <v>91</v>
      </c>
      <c r="H13" s="29">
        <v>15</v>
      </c>
      <c r="I13" s="30">
        <v>52</v>
      </c>
      <c r="J13" s="31"/>
      <c r="K13" s="31">
        <v>0</v>
      </c>
      <c r="L13" s="34">
        <v>16</v>
      </c>
      <c r="M13" s="34">
        <v>52</v>
      </c>
      <c r="N13" s="34"/>
      <c r="O13" s="33">
        <f t="shared" si="0"/>
        <v>6.366462912410498E-12</v>
      </c>
      <c r="P13" s="44">
        <v>16</v>
      </c>
      <c r="Q13" s="44">
        <v>55</v>
      </c>
      <c r="R13" s="44"/>
      <c r="S13" s="44">
        <v>16</v>
      </c>
      <c r="T13" s="44">
        <v>59</v>
      </c>
      <c r="U13" s="44">
        <v>20</v>
      </c>
      <c r="V13" s="44"/>
      <c r="W13" s="34">
        <f t="shared" si="1"/>
        <v>259.9999999999863</v>
      </c>
      <c r="X13" s="34">
        <v>17</v>
      </c>
      <c r="Y13" s="34">
        <v>13</v>
      </c>
      <c r="Z13" s="34"/>
      <c r="AA13" s="35">
        <f t="shared" si="2"/>
        <v>-1.3415046851150692E-11</v>
      </c>
      <c r="AB13" s="44">
        <v>17</v>
      </c>
      <c r="AC13" s="44">
        <v>23</v>
      </c>
      <c r="AD13" s="44"/>
      <c r="AE13" s="44">
        <v>17</v>
      </c>
      <c r="AF13" s="44">
        <v>27</v>
      </c>
      <c r="AG13" s="44">
        <v>29</v>
      </c>
      <c r="AH13" s="44"/>
      <c r="AI13" s="34">
        <f t="shared" si="3"/>
        <v>269.0000000000069</v>
      </c>
      <c r="AJ13" s="34">
        <v>18</v>
      </c>
      <c r="AK13" s="34">
        <v>4</v>
      </c>
      <c r="AL13" s="34"/>
      <c r="AM13" s="33">
        <f t="shared" si="4"/>
        <v>0</v>
      </c>
      <c r="AN13" s="44">
        <v>18</v>
      </c>
      <c r="AO13" s="44">
        <v>7</v>
      </c>
      <c r="AP13" s="44"/>
      <c r="AQ13" s="44">
        <v>18</v>
      </c>
      <c r="AR13" s="44">
        <v>11</v>
      </c>
      <c r="AS13" s="44">
        <v>22</v>
      </c>
      <c r="AT13" s="44"/>
      <c r="AU13" s="34">
        <f t="shared" si="5"/>
        <v>261.9999999999994</v>
      </c>
      <c r="AV13" s="34"/>
      <c r="AW13" s="34"/>
      <c r="AX13" s="34"/>
      <c r="AY13" s="35">
        <v>0</v>
      </c>
      <c r="AZ13" s="44"/>
      <c r="BA13" s="44"/>
      <c r="BB13" s="44"/>
      <c r="BC13" s="44"/>
      <c r="BD13" s="44"/>
      <c r="BE13" s="44"/>
      <c r="BF13" s="44"/>
      <c r="BG13" s="34">
        <v>0</v>
      </c>
      <c r="BH13" s="34"/>
      <c r="BI13" s="34"/>
      <c r="BJ13" s="34"/>
      <c r="BK13" s="33">
        <v>0</v>
      </c>
      <c r="BL13" s="63">
        <v>9</v>
      </c>
      <c r="BM13" s="34">
        <v>5</v>
      </c>
      <c r="BN13" s="34"/>
      <c r="BO13" s="35">
        <v>0</v>
      </c>
      <c r="BP13" s="34">
        <v>9</v>
      </c>
      <c r="BQ13" s="34">
        <v>45</v>
      </c>
      <c r="BR13" s="34"/>
      <c r="BS13" s="35">
        <f t="shared" si="6"/>
        <v>-3.637978807091713E-12</v>
      </c>
      <c r="BT13" s="44">
        <v>9</v>
      </c>
      <c r="BU13" s="44">
        <v>58</v>
      </c>
      <c r="BV13" s="44"/>
      <c r="BW13" s="44">
        <v>10</v>
      </c>
      <c r="BX13" s="44">
        <v>2</v>
      </c>
      <c r="BY13" s="44">
        <v>20</v>
      </c>
      <c r="BZ13" s="44"/>
      <c r="CA13" s="34">
        <f t="shared" si="7"/>
        <v>260.0000000000007</v>
      </c>
      <c r="CB13" s="34">
        <v>10</v>
      </c>
      <c r="CC13" s="34">
        <v>18</v>
      </c>
      <c r="CD13" s="34"/>
      <c r="CE13" s="33">
        <f t="shared" si="10"/>
        <v>0</v>
      </c>
      <c r="CF13" s="44">
        <v>10</v>
      </c>
      <c r="CG13" s="44">
        <v>38</v>
      </c>
      <c r="CH13" s="44"/>
      <c r="CI13" s="44">
        <v>10</v>
      </c>
      <c r="CJ13" s="44">
        <v>47</v>
      </c>
      <c r="CK13" s="44">
        <v>23</v>
      </c>
      <c r="CL13" s="44"/>
      <c r="CM13" s="34">
        <f t="shared" si="11"/>
        <v>563.0000000000001</v>
      </c>
      <c r="CN13" s="34">
        <v>11</v>
      </c>
      <c r="CO13" s="34">
        <v>16</v>
      </c>
      <c r="CP13" s="34"/>
      <c r="CQ13" s="33">
        <f aca="true" t="shared" si="12" ref="CQ13:CQ18">(TIME(CN13,CO13,CP13)-TIME(CF13,CG13,CH13))*86400-2280</f>
        <v>6.366462912410498E-12</v>
      </c>
      <c r="CR13" s="34">
        <v>11</v>
      </c>
      <c r="CS13" s="34">
        <v>19</v>
      </c>
      <c r="CT13" s="44"/>
      <c r="CU13" s="44">
        <v>11</v>
      </c>
      <c r="CV13" s="44">
        <v>23</v>
      </c>
      <c r="CW13" s="44">
        <v>17</v>
      </c>
      <c r="CX13" s="44"/>
      <c r="CY13" s="34">
        <f t="shared" si="8"/>
        <v>257.0000000000002</v>
      </c>
      <c r="CZ13" s="34">
        <v>11</v>
      </c>
      <c r="DA13" s="34">
        <v>39</v>
      </c>
      <c r="DB13" s="61"/>
      <c r="DC13" s="33">
        <f>(TIME(CZ13,DA13,DB13)-TIME(CR13,CS13,CT13))*86400-1200</f>
        <v>0</v>
      </c>
      <c r="DD13" s="44"/>
      <c r="DE13" s="44"/>
      <c r="DF13" s="44"/>
      <c r="DG13" s="44"/>
      <c r="DH13" s="44"/>
      <c r="DI13" s="44"/>
      <c r="DJ13" s="44"/>
      <c r="DK13" s="34">
        <v>513</v>
      </c>
      <c r="DL13" s="62"/>
      <c r="DM13" s="34"/>
      <c r="DN13" s="34"/>
      <c r="DO13" s="138">
        <v>0</v>
      </c>
    </row>
    <row r="14" spans="1:119" s="36" customFormat="1" ht="22.5" customHeight="1">
      <c r="A14" s="42"/>
      <c r="B14" s="137">
        <f t="shared" si="9"/>
        <v>2417.0000000000296</v>
      </c>
      <c r="C14" s="170">
        <v>5</v>
      </c>
      <c r="D14" s="37" t="s">
        <v>87</v>
      </c>
      <c r="E14" s="38">
        <v>6</v>
      </c>
      <c r="F14" s="28" t="s">
        <v>55</v>
      </c>
      <c r="G14" s="28" t="s">
        <v>91</v>
      </c>
      <c r="H14" s="29">
        <v>15</v>
      </c>
      <c r="I14" s="30">
        <v>42</v>
      </c>
      <c r="J14" s="31"/>
      <c r="K14" s="31">
        <v>0</v>
      </c>
      <c r="L14" s="34">
        <v>16</v>
      </c>
      <c r="M14" s="34">
        <v>42</v>
      </c>
      <c r="N14" s="34"/>
      <c r="O14" s="33">
        <f t="shared" si="0"/>
        <v>0</v>
      </c>
      <c r="P14" s="44">
        <v>16</v>
      </c>
      <c r="Q14" s="44">
        <v>45</v>
      </c>
      <c r="R14" s="44"/>
      <c r="S14" s="44">
        <v>16</v>
      </c>
      <c r="T14" s="44">
        <v>49</v>
      </c>
      <c r="U14" s="44">
        <v>28</v>
      </c>
      <c r="V14" s="44"/>
      <c r="W14" s="34">
        <f t="shared" si="1"/>
        <v>268.0000000000099</v>
      </c>
      <c r="X14" s="34">
        <v>17</v>
      </c>
      <c r="Y14" s="34">
        <v>3</v>
      </c>
      <c r="Z14" s="34"/>
      <c r="AA14" s="35">
        <f t="shared" si="2"/>
        <v>5.6843418860808015E-12</v>
      </c>
      <c r="AB14" s="44">
        <v>17</v>
      </c>
      <c r="AC14" s="44">
        <v>13</v>
      </c>
      <c r="AD14" s="44"/>
      <c r="AE14" s="44">
        <v>17</v>
      </c>
      <c r="AF14" s="44">
        <v>17</v>
      </c>
      <c r="AG14" s="44">
        <v>28</v>
      </c>
      <c r="AH14" s="44"/>
      <c r="AI14" s="34">
        <f t="shared" si="3"/>
        <v>268.0000000000099</v>
      </c>
      <c r="AJ14" s="34">
        <v>17</v>
      </c>
      <c r="AK14" s="34">
        <v>54</v>
      </c>
      <c r="AL14" s="34"/>
      <c r="AM14" s="33">
        <f t="shared" si="4"/>
        <v>0</v>
      </c>
      <c r="AN14" s="44">
        <v>17</v>
      </c>
      <c r="AO14" s="44">
        <v>57</v>
      </c>
      <c r="AP14" s="44"/>
      <c r="AQ14" s="44">
        <v>18</v>
      </c>
      <c r="AR14" s="44">
        <v>1</v>
      </c>
      <c r="AS14" s="44">
        <v>29</v>
      </c>
      <c r="AT14" s="44"/>
      <c r="AU14" s="34">
        <f t="shared" si="5"/>
        <v>269.0000000000069</v>
      </c>
      <c r="AV14" s="34"/>
      <c r="AW14" s="34"/>
      <c r="AX14" s="34"/>
      <c r="AY14" s="35">
        <v>0</v>
      </c>
      <c r="AZ14" s="44"/>
      <c r="BA14" s="44"/>
      <c r="BB14" s="44"/>
      <c r="BC14" s="44"/>
      <c r="BD14" s="44"/>
      <c r="BE14" s="44"/>
      <c r="BF14" s="44"/>
      <c r="BG14" s="34">
        <v>0</v>
      </c>
      <c r="BH14" s="34"/>
      <c r="BI14" s="34"/>
      <c r="BJ14" s="34"/>
      <c r="BK14" s="33">
        <v>0</v>
      </c>
      <c r="BL14" s="63">
        <v>9</v>
      </c>
      <c r="BM14" s="34">
        <v>9</v>
      </c>
      <c r="BN14" s="34"/>
      <c r="BO14" s="35">
        <v>0</v>
      </c>
      <c r="BP14" s="34">
        <v>9</v>
      </c>
      <c r="BQ14" s="34">
        <v>49</v>
      </c>
      <c r="BR14" s="34"/>
      <c r="BS14" s="35">
        <f t="shared" si="6"/>
        <v>-3.637978807091713E-12</v>
      </c>
      <c r="BT14" s="44">
        <v>10</v>
      </c>
      <c r="BU14" s="44">
        <v>2</v>
      </c>
      <c r="BV14" s="44"/>
      <c r="BW14" s="44">
        <v>10</v>
      </c>
      <c r="BX14" s="44">
        <v>6</v>
      </c>
      <c r="BY14" s="44">
        <v>13</v>
      </c>
      <c r="BZ14" s="44"/>
      <c r="CA14" s="34">
        <f t="shared" si="7"/>
        <v>252.99999999999798</v>
      </c>
      <c r="CB14" s="34">
        <v>10</v>
      </c>
      <c r="CC14" s="34">
        <v>22</v>
      </c>
      <c r="CD14" s="34"/>
      <c r="CE14" s="33">
        <f t="shared" si="10"/>
        <v>0</v>
      </c>
      <c r="CF14" s="44">
        <v>10</v>
      </c>
      <c r="CG14" s="44">
        <v>40</v>
      </c>
      <c r="CH14" s="44"/>
      <c r="CI14" s="44">
        <v>10</v>
      </c>
      <c r="CJ14" s="44">
        <v>49</v>
      </c>
      <c r="CK14" s="44">
        <v>23</v>
      </c>
      <c r="CL14" s="44"/>
      <c r="CM14" s="34">
        <f t="shared" si="11"/>
        <v>563.0000000000001</v>
      </c>
      <c r="CN14" s="34">
        <v>11</v>
      </c>
      <c r="CO14" s="34">
        <v>18</v>
      </c>
      <c r="CP14" s="34"/>
      <c r="CQ14" s="33">
        <f t="shared" si="12"/>
        <v>6.366462912410498E-12</v>
      </c>
      <c r="CR14" s="34">
        <v>11</v>
      </c>
      <c r="CS14" s="34">
        <v>21</v>
      </c>
      <c r="CT14" s="44"/>
      <c r="CU14" s="44">
        <v>11</v>
      </c>
      <c r="CV14" s="44">
        <v>25</v>
      </c>
      <c r="CW14" s="44">
        <v>43</v>
      </c>
      <c r="CX14" s="44"/>
      <c r="CY14" s="34">
        <f t="shared" si="8"/>
        <v>283.0000000000027</v>
      </c>
      <c r="CZ14" s="34">
        <v>11</v>
      </c>
      <c r="DA14" s="34">
        <v>41</v>
      </c>
      <c r="DB14" s="61"/>
      <c r="DC14" s="33">
        <f>(TIME(CZ14,DA14,DB14)-TIME(CR14,CS14,CT14))*86400-1200</f>
        <v>0</v>
      </c>
      <c r="DD14" s="44"/>
      <c r="DE14" s="44"/>
      <c r="DF14" s="44"/>
      <c r="DG14" s="44"/>
      <c r="DH14" s="44"/>
      <c r="DI14" s="44"/>
      <c r="DJ14" s="44"/>
      <c r="DK14" s="34">
        <v>513</v>
      </c>
      <c r="DL14" s="62"/>
      <c r="DM14" s="34"/>
      <c r="DN14" s="34"/>
      <c r="DO14" s="138">
        <v>0</v>
      </c>
    </row>
    <row r="15" spans="1:119" s="36" customFormat="1" ht="22.5" customHeight="1">
      <c r="A15" s="42"/>
      <c r="B15" s="137">
        <f t="shared" si="9"/>
        <v>2600.0000000000064</v>
      </c>
      <c r="C15" s="170">
        <v>6</v>
      </c>
      <c r="D15" s="37" t="s">
        <v>87</v>
      </c>
      <c r="E15" s="38">
        <v>31</v>
      </c>
      <c r="F15" s="28" t="s">
        <v>95</v>
      </c>
      <c r="G15" s="43" t="s">
        <v>96</v>
      </c>
      <c r="H15" s="29">
        <v>15</v>
      </c>
      <c r="I15" s="30">
        <v>54</v>
      </c>
      <c r="J15" s="31"/>
      <c r="K15" s="31">
        <v>0</v>
      </c>
      <c r="L15" s="34">
        <v>16</v>
      </c>
      <c r="M15" s="34">
        <v>54</v>
      </c>
      <c r="N15" s="34"/>
      <c r="O15" s="33">
        <f t="shared" si="0"/>
        <v>0</v>
      </c>
      <c r="P15" s="44">
        <v>16</v>
      </c>
      <c r="Q15" s="44">
        <v>57</v>
      </c>
      <c r="R15" s="44"/>
      <c r="S15" s="44">
        <v>17</v>
      </c>
      <c r="T15" s="44">
        <v>2</v>
      </c>
      <c r="U15" s="44">
        <v>0</v>
      </c>
      <c r="V15" s="44"/>
      <c r="W15" s="34">
        <f t="shared" si="1"/>
        <v>300.0000000000085</v>
      </c>
      <c r="X15" s="34">
        <v>17</v>
      </c>
      <c r="Y15" s="34">
        <v>15</v>
      </c>
      <c r="Z15" s="34"/>
      <c r="AA15" s="35">
        <f t="shared" si="2"/>
        <v>5.6843418860808015E-12</v>
      </c>
      <c r="AB15" s="44">
        <v>17</v>
      </c>
      <c r="AC15" s="44">
        <v>25</v>
      </c>
      <c r="AD15" s="44"/>
      <c r="AE15" s="44">
        <v>17</v>
      </c>
      <c r="AF15" s="44">
        <v>30</v>
      </c>
      <c r="AG15" s="44">
        <v>23</v>
      </c>
      <c r="AH15" s="44"/>
      <c r="AI15" s="34">
        <f t="shared" si="3"/>
        <v>322.99999999999613</v>
      </c>
      <c r="AJ15" s="34">
        <v>18</v>
      </c>
      <c r="AK15" s="34">
        <v>6</v>
      </c>
      <c r="AL15" s="34"/>
      <c r="AM15" s="33">
        <f t="shared" si="4"/>
        <v>0</v>
      </c>
      <c r="AN15" s="44">
        <v>18</v>
      </c>
      <c r="AO15" s="44">
        <v>9</v>
      </c>
      <c r="AP15" s="44"/>
      <c r="AQ15" s="44">
        <v>18</v>
      </c>
      <c r="AR15" s="44">
        <v>13</v>
      </c>
      <c r="AS15" s="44">
        <v>48</v>
      </c>
      <c r="AT15" s="44"/>
      <c r="AU15" s="34">
        <f t="shared" si="5"/>
        <v>288.00000000000665</v>
      </c>
      <c r="AV15" s="34"/>
      <c r="AW15" s="34"/>
      <c r="AX15" s="34"/>
      <c r="AY15" s="35">
        <v>0</v>
      </c>
      <c r="AZ15" s="44"/>
      <c r="BA15" s="44"/>
      <c r="BB15" s="44"/>
      <c r="BC15" s="44"/>
      <c r="BD15" s="44"/>
      <c r="BE15" s="44"/>
      <c r="BF15" s="44"/>
      <c r="BG15" s="34">
        <v>0</v>
      </c>
      <c r="BH15" s="34"/>
      <c r="BI15" s="34"/>
      <c r="BJ15" s="34"/>
      <c r="BK15" s="33">
        <v>0</v>
      </c>
      <c r="BL15" s="63">
        <v>9</v>
      </c>
      <c r="BM15" s="34">
        <v>19</v>
      </c>
      <c r="BN15" s="34"/>
      <c r="BO15" s="35">
        <v>0</v>
      </c>
      <c r="BP15" s="34">
        <v>9</v>
      </c>
      <c r="BQ15" s="34">
        <v>59</v>
      </c>
      <c r="BR15" s="34"/>
      <c r="BS15" s="35">
        <f t="shared" si="6"/>
        <v>-3.637978807091713E-12</v>
      </c>
      <c r="BT15" s="44">
        <v>10</v>
      </c>
      <c r="BU15" s="44">
        <v>12</v>
      </c>
      <c r="BV15" s="44"/>
      <c r="BW15" s="44">
        <v>10</v>
      </c>
      <c r="BX15" s="44">
        <v>16</v>
      </c>
      <c r="BY15" s="44">
        <v>44</v>
      </c>
      <c r="BZ15" s="44"/>
      <c r="CA15" s="34">
        <f t="shared" si="7"/>
        <v>283.99999999999966</v>
      </c>
      <c r="CB15" s="34">
        <v>10</v>
      </c>
      <c r="CC15" s="34">
        <v>32</v>
      </c>
      <c r="CD15" s="34"/>
      <c r="CE15" s="33">
        <f t="shared" si="10"/>
        <v>0</v>
      </c>
      <c r="CF15" s="44">
        <v>10</v>
      </c>
      <c r="CG15" s="44">
        <v>52</v>
      </c>
      <c r="CH15" s="44"/>
      <c r="CI15" s="44">
        <v>11</v>
      </c>
      <c r="CJ15" s="44">
        <v>2</v>
      </c>
      <c r="CK15" s="44">
        <v>17</v>
      </c>
      <c r="CL15" s="44"/>
      <c r="CM15" s="34">
        <f t="shared" si="11"/>
        <v>616.999999999999</v>
      </c>
      <c r="CN15" s="34">
        <v>11</v>
      </c>
      <c r="CO15" s="34">
        <v>30</v>
      </c>
      <c r="CP15" s="34"/>
      <c r="CQ15" s="33">
        <f t="shared" si="12"/>
        <v>0</v>
      </c>
      <c r="CR15" s="34">
        <v>11</v>
      </c>
      <c r="CS15" s="34">
        <v>33</v>
      </c>
      <c r="CT15" s="44"/>
      <c r="CU15" s="44">
        <v>11</v>
      </c>
      <c r="CV15" s="44">
        <v>37</v>
      </c>
      <c r="CW15" s="44">
        <v>35</v>
      </c>
      <c r="CX15" s="44"/>
      <c r="CY15" s="34">
        <f t="shared" si="8"/>
        <v>274.99999999999824</v>
      </c>
      <c r="CZ15" s="34">
        <v>11</v>
      </c>
      <c r="DA15" s="34">
        <v>53</v>
      </c>
      <c r="DB15" s="61"/>
      <c r="DC15" s="33">
        <f>(TIME(CZ15,DA15,DB15)-TIME(CR15,CS15,CT15))*86400-1200</f>
        <v>-4.320099833421409E-12</v>
      </c>
      <c r="DD15" s="44"/>
      <c r="DE15" s="44"/>
      <c r="DF15" s="44"/>
      <c r="DG15" s="44"/>
      <c r="DH15" s="44"/>
      <c r="DI15" s="44"/>
      <c r="DJ15" s="44"/>
      <c r="DK15" s="34">
        <v>513</v>
      </c>
      <c r="DL15" s="62"/>
      <c r="DM15" s="34"/>
      <c r="DN15" s="34"/>
      <c r="DO15" s="138">
        <v>0</v>
      </c>
    </row>
    <row r="16" spans="1:119" s="36" customFormat="1" ht="22.5" customHeight="1">
      <c r="A16" s="42"/>
      <c r="B16" s="137">
        <f t="shared" si="9"/>
        <v>2696.9999999999945</v>
      </c>
      <c r="C16" s="170">
        <v>7</v>
      </c>
      <c r="D16" s="37" t="s">
        <v>87</v>
      </c>
      <c r="E16" s="38">
        <v>27</v>
      </c>
      <c r="F16" s="39" t="s">
        <v>101</v>
      </c>
      <c r="G16" s="43" t="s">
        <v>94</v>
      </c>
      <c r="H16" s="29">
        <v>15</v>
      </c>
      <c r="I16" s="30">
        <v>44</v>
      </c>
      <c r="J16" s="31"/>
      <c r="K16" s="31">
        <v>0</v>
      </c>
      <c r="L16" s="34">
        <v>16</v>
      </c>
      <c r="M16" s="34">
        <v>44</v>
      </c>
      <c r="N16" s="34"/>
      <c r="O16" s="33">
        <f t="shared" si="0"/>
        <v>6.366462912410498E-12</v>
      </c>
      <c r="P16" s="44">
        <v>16</v>
      </c>
      <c r="Q16" s="44">
        <v>47</v>
      </c>
      <c r="R16" s="44"/>
      <c r="S16" s="44">
        <v>16</v>
      </c>
      <c r="T16" s="44">
        <v>52</v>
      </c>
      <c r="U16" s="44">
        <v>8</v>
      </c>
      <c r="V16" s="44"/>
      <c r="W16" s="34">
        <f t="shared" si="1"/>
        <v>307.9999999999938</v>
      </c>
      <c r="X16" s="34">
        <v>17</v>
      </c>
      <c r="Y16" s="34">
        <v>5</v>
      </c>
      <c r="Z16" s="34"/>
      <c r="AA16" s="35">
        <f t="shared" si="2"/>
        <v>-1.3415046851150692E-11</v>
      </c>
      <c r="AB16" s="44">
        <v>17</v>
      </c>
      <c r="AC16" s="44">
        <v>15</v>
      </c>
      <c r="AD16" s="44"/>
      <c r="AE16" s="44">
        <v>17</v>
      </c>
      <c r="AF16" s="44">
        <v>20</v>
      </c>
      <c r="AG16" s="44">
        <v>17</v>
      </c>
      <c r="AH16" s="44"/>
      <c r="AI16" s="34">
        <f t="shared" si="3"/>
        <v>317.0000000000048</v>
      </c>
      <c r="AJ16" s="34">
        <v>17</v>
      </c>
      <c r="AK16" s="34">
        <v>56</v>
      </c>
      <c r="AL16" s="34"/>
      <c r="AM16" s="33">
        <f t="shared" si="4"/>
        <v>0</v>
      </c>
      <c r="AN16" s="44">
        <v>17</v>
      </c>
      <c r="AO16" s="44">
        <v>59</v>
      </c>
      <c r="AP16" s="44"/>
      <c r="AQ16" s="44">
        <v>18</v>
      </c>
      <c r="AR16" s="44">
        <v>4</v>
      </c>
      <c r="AS16" s="44">
        <v>13</v>
      </c>
      <c r="AT16" s="44"/>
      <c r="AU16" s="34">
        <f t="shared" si="5"/>
        <v>313.0000000000074</v>
      </c>
      <c r="AV16" s="34"/>
      <c r="AW16" s="34"/>
      <c r="AX16" s="34"/>
      <c r="AY16" s="35">
        <v>0</v>
      </c>
      <c r="AZ16" s="44"/>
      <c r="BA16" s="44"/>
      <c r="BB16" s="44"/>
      <c r="BC16" s="44"/>
      <c r="BD16" s="44"/>
      <c r="BE16" s="44"/>
      <c r="BF16" s="44"/>
      <c r="BG16" s="34">
        <v>0</v>
      </c>
      <c r="BH16" s="34"/>
      <c r="BI16" s="34"/>
      <c r="BJ16" s="34"/>
      <c r="BK16" s="33">
        <v>0</v>
      </c>
      <c r="BL16" s="63">
        <v>9</v>
      </c>
      <c r="BM16" s="34">
        <v>21</v>
      </c>
      <c r="BN16" s="34"/>
      <c r="BO16" s="35">
        <v>0</v>
      </c>
      <c r="BP16" s="34">
        <v>10</v>
      </c>
      <c r="BQ16" s="34">
        <v>1</v>
      </c>
      <c r="BR16" s="34"/>
      <c r="BS16" s="35">
        <f t="shared" si="6"/>
        <v>0</v>
      </c>
      <c r="BT16" s="32">
        <v>10</v>
      </c>
      <c r="BU16" s="32">
        <v>14</v>
      </c>
      <c r="BV16" s="32"/>
      <c r="BW16" s="32">
        <v>10</v>
      </c>
      <c r="BX16" s="32">
        <v>19</v>
      </c>
      <c r="BY16" s="32">
        <v>15</v>
      </c>
      <c r="BZ16" s="32"/>
      <c r="CA16" s="34">
        <f t="shared" si="7"/>
        <v>315.00000000000125</v>
      </c>
      <c r="CB16" s="34">
        <v>10</v>
      </c>
      <c r="CC16" s="34">
        <v>34</v>
      </c>
      <c r="CD16" s="34"/>
      <c r="CE16" s="33">
        <f t="shared" si="10"/>
        <v>0</v>
      </c>
      <c r="CF16" s="44">
        <v>10</v>
      </c>
      <c r="CG16" s="44">
        <v>54</v>
      </c>
      <c r="CH16" s="44"/>
      <c r="CI16" s="44">
        <v>11</v>
      </c>
      <c r="CJ16" s="44">
        <v>4</v>
      </c>
      <c r="CK16" s="44">
        <v>50</v>
      </c>
      <c r="CL16" s="44"/>
      <c r="CM16" s="34">
        <f t="shared" si="11"/>
        <v>649.9999999999993</v>
      </c>
      <c r="CN16" s="34">
        <v>11</v>
      </c>
      <c r="CO16" s="34">
        <v>32</v>
      </c>
      <c r="CP16" s="34"/>
      <c r="CQ16" s="33">
        <f t="shared" si="12"/>
        <v>0</v>
      </c>
      <c r="CR16" s="34">
        <v>11</v>
      </c>
      <c r="CS16" s="34">
        <v>35</v>
      </c>
      <c r="CT16" s="44"/>
      <c r="CU16" s="44">
        <v>11</v>
      </c>
      <c r="CV16" s="44">
        <v>39</v>
      </c>
      <c r="CW16" s="44">
        <v>41</v>
      </c>
      <c r="CX16" s="44"/>
      <c r="CY16" s="34">
        <f t="shared" si="8"/>
        <v>280.99999999999915</v>
      </c>
      <c r="CZ16" s="34">
        <v>11</v>
      </c>
      <c r="DA16" s="34">
        <v>55</v>
      </c>
      <c r="DB16" s="61"/>
      <c r="DC16" s="33">
        <f>(TIME(CZ16,DA16,DB16)-TIME(CR16,CS16,CT16))*86400-1200</f>
        <v>-4.320099833421409E-12</v>
      </c>
      <c r="DD16" s="44"/>
      <c r="DE16" s="44"/>
      <c r="DF16" s="44"/>
      <c r="DG16" s="44"/>
      <c r="DH16" s="44"/>
      <c r="DI16" s="44"/>
      <c r="DJ16" s="44"/>
      <c r="DK16" s="34">
        <v>513</v>
      </c>
      <c r="DL16" s="62"/>
      <c r="DM16" s="34"/>
      <c r="DN16" s="34"/>
      <c r="DO16" s="138">
        <v>0</v>
      </c>
    </row>
    <row r="17" spans="1:119" s="36" customFormat="1" ht="22.5" customHeight="1">
      <c r="A17" s="42"/>
      <c r="B17" s="137">
        <f t="shared" si="9"/>
        <v>3629.999999999991</v>
      </c>
      <c r="C17" s="170">
        <v>8</v>
      </c>
      <c r="D17" s="37" t="s">
        <v>87</v>
      </c>
      <c r="E17" s="38">
        <v>26</v>
      </c>
      <c r="F17" s="28" t="s">
        <v>92</v>
      </c>
      <c r="G17" s="43" t="s">
        <v>91</v>
      </c>
      <c r="H17" s="29"/>
      <c r="I17" s="30"/>
      <c r="J17" s="31"/>
      <c r="K17" s="84">
        <v>50</v>
      </c>
      <c r="L17" s="85"/>
      <c r="M17" s="85"/>
      <c r="N17" s="85"/>
      <c r="O17" s="86">
        <v>50</v>
      </c>
      <c r="P17" s="87"/>
      <c r="Q17" s="87"/>
      <c r="R17" s="87"/>
      <c r="S17" s="87"/>
      <c r="T17" s="87"/>
      <c r="U17" s="87"/>
      <c r="V17" s="87"/>
      <c r="W17" s="85">
        <v>541</v>
      </c>
      <c r="X17" s="85"/>
      <c r="Y17" s="85"/>
      <c r="Z17" s="85"/>
      <c r="AA17" s="88">
        <v>50</v>
      </c>
      <c r="AB17" s="87"/>
      <c r="AC17" s="87"/>
      <c r="AD17" s="87"/>
      <c r="AE17" s="87"/>
      <c r="AF17" s="87"/>
      <c r="AG17" s="87"/>
      <c r="AH17" s="87"/>
      <c r="AI17" s="85">
        <v>534</v>
      </c>
      <c r="AJ17" s="85"/>
      <c r="AK17" s="85"/>
      <c r="AL17" s="85"/>
      <c r="AM17" s="86">
        <v>50</v>
      </c>
      <c r="AN17" s="87"/>
      <c r="AO17" s="87"/>
      <c r="AP17" s="87"/>
      <c r="AQ17" s="87"/>
      <c r="AR17" s="87"/>
      <c r="AS17" s="87"/>
      <c r="AT17" s="87"/>
      <c r="AU17" s="85">
        <v>542</v>
      </c>
      <c r="AV17" s="85"/>
      <c r="AW17" s="85"/>
      <c r="AX17" s="85"/>
      <c r="AY17" s="88">
        <v>0</v>
      </c>
      <c r="AZ17" s="87"/>
      <c r="BA17" s="87"/>
      <c r="BB17" s="87"/>
      <c r="BC17" s="87"/>
      <c r="BD17" s="87"/>
      <c r="BE17" s="87"/>
      <c r="BF17" s="87"/>
      <c r="BG17" s="85">
        <v>0</v>
      </c>
      <c r="BH17" s="85"/>
      <c r="BI17" s="85"/>
      <c r="BJ17" s="85"/>
      <c r="BK17" s="86">
        <v>150</v>
      </c>
      <c r="BL17" s="63">
        <v>9</v>
      </c>
      <c r="BM17" s="34">
        <v>25</v>
      </c>
      <c r="BN17" s="34"/>
      <c r="BO17" s="35">
        <v>0</v>
      </c>
      <c r="BP17" s="34">
        <v>10</v>
      </c>
      <c r="BQ17" s="34">
        <v>5</v>
      </c>
      <c r="BR17" s="34"/>
      <c r="BS17" s="35">
        <f t="shared" si="6"/>
        <v>0</v>
      </c>
      <c r="BT17" s="44">
        <v>10</v>
      </c>
      <c r="BU17" s="44">
        <v>16</v>
      </c>
      <c r="BV17" s="44"/>
      <c r="BW17" s="44">
        <v>10</v>
      </c>
      <c r="BX17" s="44">
        <v>20</v>
      </c>
      <c r="BY17" s="44">
        <v>31</v>
      </c>
      <c r="BZ17" s="44"/>
      <c r="CA17" s="34">
        <f t="shared" si="7"/>
        <v>270.999999999996</v>
      </c>
      <c r="CB17" s="34">
        <v>10</v>
      </c>
      <c r="CC17" s="34">
        <v>36</v>
      </c>
      <c r="CD17" s="34"/>
      <c r="CE17" s="33">
        <f t="shared" si="10"/>
        <v>-4.320099833421409E-12</v>
      </c>
      <c r="CF17" s="44">
        <v>10</v>
      </c>
      <c r="CG17" s="44">
        <v>57</v>
      </c>
      <c r="CH17" s="44"/>
      <c r="CI17" s="44">
        <v>11</v>
      </c>
      <c r="CJ17" s="44">
        <v>7</v>
      </c>
      <c r="CK17" s="44">
        <v>18</v>
      </c>
      <c r="CL17" s="44"/>
      <c r="CM17" s="34">
        <f t="shared" si="11"/>
        <v>618.0000000000007</v>
      </c>
      <c r="CN17" s="34">
        <v>11</v>
      </c>
      <c r="CO17" s="34">
        <v>35</v>
      </c>
      <c r="CP17" s="34"/>
      <c r="CQ17" s="33">
        <f t="shared" si="12"/>
        <v>0</v>
      </c>
      <c r="CR17" s="34">
        <v>11</v>
      </c>
      <c r="CS17" s="34">
        <v>39</v>
      </c>
      <c r="CT17" s="44"/>
      <c r="CU17" s="44">
        <v>11</v>
      </c>
      <c r="CV17" s="44">
        <v>43</v>
      </c>
      <c r="CW17" s="44">
        <v>21</v>
      </c>
      <c r="CX17" s="44"/>
      <c r="CY17" s="34">
        <f t="shared" si="8"/>
        <v>261.00000000000244</v>
      </c>
      <c r="CZ17" s="34">
        <v>11</v>
      </c>
      <c r="DA17" s="34">
        <v>59</v>
      </c>
      <c r="DB17" s="61"/>
      <c r="DC17" s="33">
        <f>(TIME(CZ17,DA17,DB17)-TIME(CR17,CS17,CT17))*86400-1200</f>
        <v>-4.320099833421409E-12</v>
      </c>
      <c r="DD17" s="44"/>
      <c r="DE17" s="44"/>
      <c r="DF17" s="44"/>
      <c r="DG17" s="44"/>
      <c r="DH17" s="44"/>
      <c r="DI17" s="44"/>
      <c r="DJ17" s="44"/>
      <c r="DK17" s="34">
        <v>513</v>
      </c>
      <c r="DL17" s="62"/>
      <c r="DM17" s="34"/>
      <c r="DN17" s="34"/>
      <c r="DO17" s="138">
        <v>0</v>
      </c>
    </row>
    <row r="18" spans="1:119" s="36" customFormat="1" ht="22.5" customHeight="1">
      <c r="A18" s="42"/>
      <c r="B18" s="139" t="s">
        <v>151</v>
      </c>
      <c r="C18" s="171"/>
      <c r="D18" s="37" t="s">
        <v>87</v>
      </c>
      <c r="E18" s="38">
        <v>30</v>
      </c>
      <c r="F18" s="28" t="s">
        <v>93</v>
      </c>
      <c r="G18" s="43" t="s">
        <v>94</v>
      </c>
      <c r="H18" s="29">
        <v>15</v>
      </c>
      <c r="I18" s="30">
        <v>58</v>
      </c>
      <c r="J18" s="31"/>
      <c r="K18" s="31">
        <v>0</v>
      </c>
      <c r="L18" s="34">
        <v>16</v>
      </c>
      <c r="M18" s="34">
        <v>58</v>
      </c>
      <c r="N18" s="34"/>
      <c r="O18" s="33">
        <f aca="true" t="shared" si="13" ref="O18:O25">(TIME(L18,M18,N18)-TIME(H18,I18,J18))*86400-3600</f>
        <v>0</v>
      </c>
      <c r="P18" s="44">
        <v>17</v>
      </c>
      <c r="Q18" s="44">
        <v>1</v>
      </c>
      <c r="R18" s="44"/>
      <c r="S18" s="44">
        <v>17</v>
      </c>
      <c r="T18" s="44">
        <v>5</v>
      </c>
      <c r="U18" s="44">
        <v>42</v>
      </c>
      <c r="V18" s="44"/>
      <c r="W18" s="34">
        <f aca="true" t="shared" si="14" ref="W18:W25">(TIME(S18,T18,U18)-TIME(P18,Q18,R18))*86400+V18</f>
        <v>282.0000000000057</v>
      </c>
      <c r="X18" s="34">
        <v>17</v>
      </c>
      <c r="Y18" s="34">
        <v>19</v>
      </c>
      <c r="Z18" s="34"/>
      <c r="AA18" s="35">
        <f aca="true" t="shared" si="15" ref="AA18:AA25">(TIME(X18,Y18,Z18)-TIME(P18,Q18,R18))*86400-1080</f>
        <v>5.6843418860808015E-12</v>
      </c>
      <c r="AB18" s="44">
        <v>17</v>
      </c>
      <c r="AC18" s="44">
        <v>30</v>
      </c>
      <c r="AD18" s="44"/>
      <c r="AE18" s="44">
        <v>17</v>
      </c>
      <c r="AF18" s="44">
        <v>34</v>
      </c>
      <c r="AG18" s="44">
        <v>31</v>
      </c>
      <c r="AH18" s="44"/>
      <c r="AI18" s="34">
        <f aca="true" t="shared" si="16" ref="AI18:AI24">(TIME(AE18,AF18,AG18)-TIME(AB18,AC18,AD18))*86400+AH18</f>
        <v>271.0000000000008</v>
      </c>
      <c r="AJ18" s="34">
        <v>18</v>
      </c>
      <c r="AK18" s="34">
        <v>11</v>
      </c>
      <c r="AL18" s="34"/>
      <c r="AM18" s="33">
        <f aca="true" t="shared" si="17" ref="AM18:AM24">(TIME(AJ18,AK18,AL18)-TIME(AB18,AC18,AD18))*86400-2460</f>
        <v>0</v>
      </c>
      <c r="AN18" s="44">
        <v>18</v>
      </c>
      <c r="AO18" s="44">
        <v>14</v>
      </c>
      <c r="AP18" s="44"/>
      <c r="AQ18" s="44">
        <v>18</v>
      </c>
      <c r="AR18" s="44">
        <v>18</v>
      </c>
      <c r="AS18" s="44">
        <v>33</v>
      </c>
      <c r="AT18" s="44"/>
      <c r="AU18" s="34">
        <f aca="true" t="shared" si="18" ref="AU18:AU24">(TIME(AQ18,AR18,AS18)-TIME(AN18,AO18,AP18))*86400+AT18</f>
        <v>272.9999999999947</v>
      </c>
      <c r="AV18" s="34"/>
      <c r="AW18" s="34"/>
      <c r="AX18" s="34"/>
      <c r="AY18" s="35">
        <v>0</v>
      </c>
      <c r="AZ18" s="44"/>
      <c r="BA18" s="44"/>
      <c r="BB18" s="44"/>
      <c r="BC18" s="44"/>
      <c r="BD18" s="44"/>
      <c r="BE18" s="44"/>
      <c r="BF18" s="44"/>
      <c r="BG18" s="34">
        <v>0</v>
      </c>
      <c r="BH18" s="34"/>
      <c r="BI18" s="34"/>
      <c r="BJ18" s="34"/>
      <c r="BK18" s="33">
        <v>0</v>
      </c>
      <c r="BL18" s="63">
        <v>9</v>
      </c>
      <c r="BM18" s="34">
        <v>11</v>
      </c>
      <c r="BN18" s="34"/>
      <c r="BO18" s="35">
        <v>0</v>
      </c>
      <c r="BP18" s="34">
        <v>9</v>
      </c>
      <c r="BQ18" s="34">
        <v>51</v>
      </c>
      <c r="BR18" s="34"/>
      <c r="BS18" s="35">
        <f t="shared" si="6"/>
        <v>-3.637978807091713E-12</v>
      </c>
      <c r="BT18" s="44">
        <v>10</v>
      </c>
      <c r="BU18" s="44">
        <v>4</v>
      </c>
      <c r="BV18" s="44"/>
      <c r="BW18" s="44">
        <v>10</v>
      </c>
      <c r="BX18" s="44">
        <v>8</v>
      </c>
      <c r="BY18" s="44">
        <v>2</v>
      </c>
      <c r="BZ18" s="44"/>
      <c r="CA18" s="34">
        <f t="shared" si="7"/>
        <v>241.99999999999787</v>
      </c>
      <c r="CB18" s="34">
        <v>10</v>
      </c>
      <c r="CC18" s="34">
        <v>24</v>
      </c>
      <c r="CD18" s="34"/>
      <c r="CE18" s="33">
        <f t="shared" si="10"/>
        <v>0</v>
      </c>
      <c r="CF18" s="44">
        <v>10</v>
      </c>
      <c r="CG18" s="44">
        <v>42</v>
      </c>
      <c r="CH18" s="44"/>
      <c r="CI18" s="44">
        <v>10</v>
      </c>
      <c r="CJ18" s="44">
        <v>51</v>
      </c>
      <c r="CK18" s="44">
        <v>35</v>
      </c>
      <c r="CL18" s="44"/>
      <c r="CM18" s="34">
        <f t="shared" si="11"/>
        <v>575.0000000000019</v>
      </c>
      <c r="CN18" s="34">
        <v>11</v>
      </c>
      <c r="CO18" s="34">
        <v>20</v>
      </c>
      <c r="CP18" s="34"/>
      <c r="CQ18" s="33">
        <f t="shared" si="12"/>
        <v>6.366462912410498E-12</v>
      </c>
      <c r="CR18" s="34">
        <v>11</v>
      </c>
      <c r="CS18" s="34">
        <v>23</v>
      </c>
      <c r="CT18" s="44"/>
      <c r="CU18" s="44"/>
      <c r="CV18" s="44"/>
      <c r="CW18" s="44"/>
      <c r="CX18" s="44"/>
      <c r="CY18" s="34"/>
      <c r="CZ18" s="34"/>
      <c r="DA18" s="34"/>
      <c r="DB18" s="61"/>
      <c r="DC18" s="33"/>
      <c r="DD18" s="44"/>
      <c r="DE18" s="44"/>
      <c r="DF18" s="44"/>
      <c r="DG18" s="44"/>
      <c r="DH18" s="44"/>
      <c r="DI18" s="44"/>
      <c r="DJ18" s="44"/>
      <c r="DK18" s="34"/>
      <c r="DL18" s="62"/>
      <c r="DM18" s="34"/>
      <c r="DN18" s="34"/>
      <c r="DO18" s="138"/>
    </row>
    <row r="19" spans="2:119" s="42" customFormat="1" ht="22.5" customHeight="1">
      <c r="B19" s="137" t="s">
        <v>151</v>
      </c>
      <c r="C19" s="172"/>
      <c r="D19" s="45" t="s">
        <v>87</v>
      </c>
      <c r="E19" s="38">
        <v>2</v>
      </c>
      <c r="F19" s="28" t="s">
        <v>100</v>
      </c>
      <c r="G19" s="43" t="s">
        <v>88</v>
      </c>
      <c r="H19" s="29">
        <v>15</v>
      </c>
      <c r="I19" s="30">
        <v>40</v>
      </c>
      <c r="J19" s="40"/>
      <c r="K19" s="40">
        <v>0</v>
      </c>
      <c r="L19" s="34">
        <v>16</v>
      </c>
      <c r="M19" s="34">
        <v>40</v>
      </c>
      <c r="N19" s="34"/>
      <c r="O19" s="41">
        <f t="shared" si="13"/>
        <v>6.366462912410498E-12</v>
      </c>
      <c r="P19" s="32">
        <v>16</v>
      </c>
      <c r="Q19" s="32">
        <v>43</v>
      </c>
      <c r="R19" s="32"/>
      <c r="S19" s="32">
        <v>16</v>
      </c>
      <c r="T19" s="32">
        <v>47</v>
      </c>
      <c r="U19" s="32">
        <v>1</v>
      </c>
      <c r="V19" s="32"/>
      <c r="W19" s="34">
        <f t="shared" si="14"/>
        <v>240.9999999999961</v>
      </c>
      <c r="X19" s="34">
        <v>17</v>
      </c>
      <c r="Y19" s="34">
        <v>1</v>
      </c>
      <c r="Z19" s="34"/>
      <c r="AA19" s="35">
        <f t="shared" si="15"/>
        <v>-3.865352482534945E-12</v>
      </c>
      <c r="AB19" s="32">
        <v>17</v>
      </c>
      <c r="AC19" s="32">
        <v>11</v>
      </c>
      <c r="AD19" s="32"/>
      <c r="AE19" s="32">
        <v>17</v>
      </c>
      <c r="AF19" s="32">
        <v>14</v>
      </c>
      <c r="AG19" s="32">
        <v>54</v>
      </c>
      <c r="AH19" s="32"/>
      <c r="AI19" s="34">
        <f t="shared" si="16"/>
        <v>234.0000000000078</v>
      </c>
      <c r="AJ19" s="34">
        <v>17</v>
      </c>
      <c r="AK19" s="34">
        <v>52</v>
      </c>
      <c r="AL19" s="34"/>
      <c r="AM19" s="33">
        <f t="shared" si="17"/>
        <v>0</v>
      </c>
      <c r="AN19" s="32">
        <v>17</v>
      </c>
      <c r="AO19" s="32">
        <v>55</v>
      </c>
      <c r="AP19" s="32"/>
      <c r="AQ19" s="32">
        <v>17</v>
      </c>
      <c r="AR19" s="32">
        <v>59</v>
      </c>
      <c r="AS19" s="32">
        <v>2</v>
      </c>
      <c r="AT19" s="32"/>
      <c r="AU19" s="34">
        <f t="shared" si="18"/>
        <v>241.99999999999307</v>
      </c>
      <c r="AV19" s="34"/>
      <c r="AW19" s="34"/>
      <c r="AX19" s="34"/>
      <c r="AY19" s="35">
        <v>0</v>
      </c>
      <c r="AZ19" s="32"/>
      <c r="BA19" s="32"/>
      <c r="BB19" s="32"/>
      <c r="BC19" s="32"/>
      <c r="BD19" s="32"/>
      <c r="BE19" s="32"/>
      <c r="BF19" s="32"/>
      <c r="BG19" s="34">
        <v>0</v>
      </c>
      <c r="BH19" s="34"/>
      <c r="BI19" s="34"/>
      <c r="BJ19" s="34"/>
      <c r="BK19" s="33">
        <v>0</v>
      </c>
      <c r="BL19" s="63">
        <v>8</v>
      </c>
      <c r="BM19" s="34">
        <v>45</v>
      </c>
      <c r="BN19" s="34"/>
      <c r="BO19" s="35">
        <v>0</v>
      </c>
      <c r="BP19" s="34">
        <v>9</v>
      </c>
      <c r="BQ19" s="34">
        <v>25</v>
      </c>
      <c r="BR19" s="34"/>
      <c r="BS19" s="35">
        <f t="shared" si="6"/>
        <v>0</v>
      </c>
      <c r="BT19" s="44">
        <v>9</v>
      </c>
      <c r="BU19" s="44">
        <v>38</v>
      </c>
      <c r="BV19" s="44"/>
      <c r="BW19" s="44">
        <v>9</v>
      </c>
      <c r="BX19" s="44">
        <v>41</v>
      </c>
      <c r="BY19" s="44">
        <v>54</v>
      </c>
      <c r="BZ19" s="44"/>
      <c r="CA19" s="34">
        <f t="shared" si="7"/>
        <v>234.0000000000078</v>
      </c>
      <c r="CB19" s="34">
        <v>9</v>
      </c>
      <c r="CC19" s="34">
        <v>58</v>
      </c>
      <c r="CD19" s="34"/>
      <c r="CE19" s="33">
        <f t="shared" si="10"/>
        <v>5.229594535194337E-12</v>
      </c>
      <c r="CF19" s="32">
        <v>10</v>
      </c>
      <c r="CG19" s="32">
        <v>10</v>
      </c>
      <c r="CH19" s="32"/>
      <c r="CI19" s="90"/>
      <c r="CJ19" s="32"/>
      <c r="CK19" s="32"/>
      <c r="CL19" s="32"/>
      <c r="CM19" s="34"/>
      <c r="CN19" s="34"/>
      <c r="CO19" s="34"/>
      <c r="CP19" s="34"/>
      <c r="CQ19" s="33"/>
      <c r="CR19" s="32"/>
      <c r="CS19" s="32"/>
      <c r="CT19" s="32"/>
      <c r="CU19" s="32"/>
      <c r="CV19" s="32"/>
      <c r="CW19" s="32"/>
      <c r="CX19" s="32"/>
      <c r="CY19" s="34">
        <f aca="true" t="shared" si="19" ref="CY19:CY25">(TIME(CU19,CV19,CW19)-TIME(CR19,CS19,CT19))*86400+CX19</f>
        <v>0</v>
      </c>
      <c r="CZ19" s="34"/>
      <c r="DA19" s="34"/>
      <c r="DB19" s="61"/>
      <c r="DC19" s="33"/>
      <c r="DD19" s="32"/>
      <c r="DE19" s="32"/>
      <c r="DF19" s="32"/>
      <c r="DG19" s="32"/>
      <c r="DH19" s="32"/>
      <c r="DI19" s="32"/>
      <c r="DJ19" s="32"/>
      <c r="DK19" s="34">
        <f>(TIME(DG19,DH19,DI19)-TIME(DD19,DE19,DF19))*86400+DJ19</f>
        <v>0</v>
      </c>
      <c r="DL19" s="62"/>
      <c r="DM19" s="34"/>
      <c r="DN19" s="34"/>
      <c r="DO19" s="138"/>
    </row>
    <row r="20" spans="2:119" s="42" customFormat="1" ht="22.5" customHeight="1" thickBot="1">
      <c r="B20" s="140" t="s">
        <v>151</v>
      </c>
      <c r="C20" s="173"/>
      <c r="D20" s="141" t="s">
        <v>87</v>
      </c>
      <c r="E20" s="142">
        <v>14</v>
      </c>
      <c r="F20" s="143" t="s">
        <v>54</v>
      </c>
      <c r="G20" s="144" t="s">
        <v>89</v>
      </c>
      <c r="H20" s="145">
        <v>15</v>
      </c>
      <c r="I20" s="146">
        <v>46</v>
      </c>
      <c r="J20" s="160"/>
      <c r="K20" s="147">
        <v>0</v>
      </c>
      <c r="L20" s="148">
        <v>16</v>
      </c>
      <c r="M20" s="148">
        <v>46</v>
      </c>
      <c r="N20" s="148"/>
      <c r="O20" s="149">
        <f t="shared" si="13"/>
        <v>0</v>
      </c>
      <c r="P20" s="153">
        <v>16</v>
      </c>
      <c r="Q20" s="153">
        <v>49</v>
      </c>
      <c r="R20" s="153"/>
      <c r="S20" s="153">
        <v>16</v>
      </c>
      <c r="T20" s="153">
        <v>53</v>
      </c>
      <c r="U20" s="153">
        <v>19</v>
      </c>
      <c r="V20" s="153"/>
      <c r="W20" s="148">
        <f t="shared" si="14"/>
        <v>258.9999999999989</v>
      </c>
      <c r="X20" s="148">
        <v>17</v>
      </c>
      <c r="Y20" s="148">
        <v>7</v>
      </c>
      <c r="Z20" s="148"/>
      <c r="AA20" s="151">
        <f t="shared" si="15"/>
        <v>5.6843418860808015E-12</v>
      </c>
      <c r="AB20" s="153">
        <v>17</v>
      </c>
      <c r="AC20" s="153">
        <v>17</v>
      </c>
      <c r="AD20" s="153"/>
      <c r="AE20" s="153">
        <v>17</v>
      </c>
      <c r="AF20" s="153">
        <v>21</v>
      </c>
      <c r="AG20" s="153">
        <v>8</v>
      </c>
      <c r="AH20" s="153"/>
      <c r="AI20" s="148">
        <f t="shared" si="16"/>
        <v>247.999999999994</v>
      </c>
      <c r="AJ20" s="148">
        <v>17</v>
      </c>
      <c r="AK20" s="148">
        <v>58</v>
      </c>
      <c r="AL20" s="148"/>
      <c r="AM20" s="149">
        <f t="shared" si="17"/>
        <v>-1.8189894035458565E-11</v>
      </c>
      <c r="AN20" s="153">
        <v>18</v>
      </c>
      <c r="AO20" s="153">
        <v>1</v>
      </c>
      <c r="AP20" s="153"/>
      <c r="AQ20" s="153">
        <v>18</v>
      </c>
      <c r="AR20" s="153">
        <v>5</v>
      </c>
      <c r="AS20" s="153">
        <v>25</v>
      </c>
      <c r="AT20" s="153"/>
      <c r="AU20" s="148">
        <f t="shared" si="18"/>
        <v>264.9999999999999</v>
      </c>
      <c r="AV20" s="148"/>
      <c r="AW20" s="148"/>
      <c r="AX20" s="148"/>
      <c r="AY20" s="151">
        <v>0</v>
      </c>
      <c r="AZ20" s="153"/>
      <c r="BA20" s="153"/>
      <c r="BB20" s="153"/>
      <c r="BC20" s="153"/>
      <c r="BD20" s="153"/>
      <c r="BE20" s="153"/>
      <c r="BF20" s="153"/>
      <c r="BG20" s="148">
        <v>0</v>
      </c>
      <c r="BH20" s="148"/>
      <c r="BI20" s="148"/>
      <c r="BJ20" s="148"/>
      <c r="BK20" s="149">
        <v>0</v>
      </c>
      <c r="BL20" s="152">
        <v>8</v>
      </c>
      <c r="BM20" s="148">
        <v>59</v>
      </c>
      <c r="BN20" s="148"/>
      <c r="BO20" s="151">
        <v>0</v>
      </c>
      <c r="BP20" s="148">
        <v>9</v>
      </c>
      <c r="BQ20" s="148">
        <v>39</v>
      </c>
      <c r="BR20" s="148"/>
      <c r="BS20" s="151">
        <f t="shared" si="6"/>
        <v>5.9117155615240335E-12</v>
      </c>
      <c r="BT20" s="150">
        <v>9</v>
      </c>
      <c r="BU20" s="150">
        <v>52</v>
      </c>
      <c r="BV20" s="150"/>
      <c r="BW20" s="150">
        <v>9</v>
      </c>
      <c r="BX20" s="150">
        <v>56</v>
      </c>
      <c r="BY20" s="150">
        <v>21</v>
      </c>
      <c r="BZ20" s="150"/>
      <c r="CA20" s="148">
        <f t="shared" si="7"/>
        <v>260.9999999999976</v>
      </c>
      <c r="CB20" s="148"/>
      <c r="CC20" s="148"/>
      <c r="CD20" s="148"/>
      <c r="CE20" s="161"/>
      <c r="CF20" s="153"/>
      <c r="CG20" s="153"/>
      <c r="CH20" s="153"/>
      <c r="CI20" s="153"/>
      <c r="CJ20" s="153"/>
      <c r="CK20" s="153"/>
      <c r="CL20" s="153"/>
      <c r="CM20" s="148"/>
      <c r="CN20" s="148"/>
      <c r="CO20" s="148"/>
      <c r="CP20" s="148"/>
      <c r="CQ20" s="149"/>
      <c r="CR20" s="148"/>
      <c r="CS20" s="148"/>
      <c r="CT20" s="153"/>
      <c r="CU20" s="153"/>
      <c r="CV20" s="153"/>
      <c r="CW20" s="153"/>
      <c r="CX20" s="153"/>
      <c r="CY20" s="148">
        <f t="shared" si="19"/>
        <v>0</v>
      </c>
      <c r="CZ20" s="153"/>
      <c r="DA20" s="153"/>
      <c r="DB20" s="162"/>
      <c r="DC20" s="149"/>
      <c r="DD20" s="153"/>
      <c r="DE20" s="153"/>
      <c r="DF20" s="153"/>
      <c r="DG20" s="153"/>
      <c r="DH20" s="153"/>
      <c r="DI20" s="153"/>
      <c r="DJ20" s="153"/>
      <c r="DK20" s="148"/>
      <c r="DL20" s="163"/>
      <c r="DM20" s="153"/>
      <c r="DN20" s="153"/>
      <c r="DO20" s="156"/>
    </row>
    <row r="21" spans="2:119" s="42" customFormat="1" ht="22.5" customHeight="1">
      <c r="B21" s="120">
        <f>K21+O21+W21+AA21+AI21+AM21+AU21+AY21+BG21+BK21+BO21+BS21+CA21+CE21+CM21+CY21+DC21+DK21+DO21</f>
        <v>2236.9999999999886</v>
      </c>
      <c r="C21" s="169">
        <v>1</v>
      </c>
      <c r="D21" s="121" t="s">
        <v>77</v>
      </c>
      <c r="E21" s="122">
        <v>3</v>
      </c>
      <c r="F21" s="157" t="s">
        <v>86</v>
      </c>
      <c r="G21" s="157" t="s">
        <v>81</v>
      </c>
      <c r="H21" s="125">
        <v>16</v>
      </c>
      <c r="I21" s="126">
        <v>0</v>
      </c>
      <c r="J21" s="158"/>
      <c r="K21" s="127">
        <v>0</v>
      </c>
      <c r="L21" s="128">
        <v>17</v>
      </c>
      <c r="M21" s="128">
        <v>0</v>
      </c>
      <c r="N21" s="128"/>
      <c r="O21" s="129">
        <f t="shared" si="13"/>
        <v>6.366462912410498E-12</v>
      </c>
      <c r="P21" s="130">
        <v>17</v>
      </c>
      <c r="Q21" s="130">
        <v>3</v>
      </c>
      <c r="R21" s="130"/>
      <c r="S21" s="130">
        <v>17</v>
      </c>
      <c r="T21" s="130">
        <v>7</v>
      </c>
      <c r="U21" s="130">
        <v>16</v>
      </c>
      <c r="V21" s="130"/>
      <c r="W21" s="128">
        <f t="shared" si="14"/>
        <v>255.99999999999847</v>
      </c>
      <c r="X21" s="128">
        <v>17</v>
      </c>
      <c r="Y21" s="128">
        <v>21</v>
      </c>
      <c r="Z21" s="128"/>
      <c r="AA21" s="131">
        <f t="shared" si="15"/>
        <v>5.6843418860808015E-12</v>
      </c>
      <c r="AB21" s="130">
        <v>17</v>
      </c>
      <c r="AC21" s="130">
        <v>32</v>
      </c>
      <c r="AD21" s="130"/>
      <c r="AE21" s="130">
        <v>17</v>
      </c>
      <c r="AF21" s="130">
        <v>36</v>
      </c>
      <c r="AG21" s="130">
        <v>2</v>
      </c>
      <c r="AH21" s="130"/>
      <c r="AI21" s="128">
        <f t="shared" si="16"/>
        <v>241.99999999999307</v>
      </c>
      <c r="AJ21" s="128">
        <v>18</v>
      </c>
      <c r="AK21" s="128">
        <v>13</v>
      </c>
      <c r="AL21" s="128"/>
      <c r="AM21" s="129">
        <f t="shared" si="17"/>
        <v>-8.640199666842818E-12</v>
      </c>
      <c r="AN21" s="130">
        <v>18</v>
      </c>
      <c r="AO21" s="130">
        <v>16</v>
      </c>
      <c r="AP21" s="130"/>
      <c r="AQ21" s="130">
        <v>18</v>
      </c>
      <c r="AR21" s="130">
        <v>20</v>
      </c>
      <c r="AS21" s="130">
        <v>8</v>
      </c>
      <c r="AT21" s="130"/>
      <c r="AU21" s="128">
        <f t="shared" si="18"/>
        <v>248.00000000000358</v>
      </c>
      <c r="AV21" s="128"/>
      <c r="AW21" s="128"/>
      <c r="AX21" s="128"/>
      <c r="AY21" s="131">
        <v>0</v>
      </c>
      <c r="AZ21" s="130"/>
      <c r="BA21" s="130"/>
      <c r="BB21" s="130"/>
      <c r="BC21" s="130"/>
      <c r="BD21" s="130"/>
      <c r="BE21" s="130"/>
      <c r="BF21" s="130"/>
      <c r="BG21" s="128">
        <v>0</v>
      </c>
      <c r="BH21" s="128"/>
      <c r="BI21" s="128"/>
      <c r="BJ21" s="128"/>
      <c r="BK21" s="129">
        <v>0</v>
      </c>
      <c r="BL21" s="132">
        <v>8</v>
      </c>
      <c r="BM21" s="128">
        <v>53</v>
      </c>
      <c r="BN21" s="128"/>
      <c r="BO21" s="131">
        <v>0</v>
      </c>
      <c r="BP21" s="128">
        <v>9</v>
      </c>
      <c r="BQ21" s="128">
        <v>33</v>
      </c>
      <c r="BR21" s="128"/>
      <c r="BS21" s="131">
        <f t="shared" si="6"/>
        <v>5.9117155615240335E-12</v>
      </c>
      <c r="BT21" s="130">
        <v>9</v>
      </c>
      <c r="BU21" s="130">
        <v>46</v>
      </c>
      <c r="BV21" s="130"/>
      <c r="BW21" s="130">
        <v>9</v>
      </c>
      <c r="BX21" s="130">
        <v>49</v>
      </c>
      <c r="BY21" s="130">
        <v>55</v>
      </c>
      <c r="BZ21" s="130"/>
      <c r="CA21" s="128">
        <f t="shared" si="7"/>
        <v>234.99999999999517</v>
      </c>
      <c r="CB21" s="128">
        <v>10</v>
      </c>
      <c r="CC21" s="128">
        <v>6</v>
      </c>
      <c r="CD21" s="128"/>
      <c r="CE21" s="129">
        <f>(TIME(CB21,CC21,CD21)-TIME(BT21,BU21,BV21))*86400-1200</f>
        <v>-4.320099833421409E-12</v>
      </c>
      <c r="CF21" s="133">
        <v>10</v>
      </c>
      <c r="CG21" s="133">
        <v>16</v>
      </c>
      <c r="CH21" s="133"/>
      <c r="CI21" s="133">
        <v>10</v>
      </c>
      <c r="CJ21" s="133">
        <v>24</v>
      </c>
      <c r="CK21" s="133">
        <v>33</v>
      </c>
      <c r="CL21" s="133"/>
      <c r="CM21" s="128">
        <f>(TIME(CI21,CJ21,CK21)-TIME(CF21,CG21,CH21))*86400+CL21</f>
        <v>512.9999999999986</v>
      </c>
      <c r="CN21" s="128">
        <v>10</v>
      </c>
      <c r="CO21" s="128">
        <v>54</v>
      </c>
      <c r="CP21" s="128"/>
      <c r="CQ21" s="129">
        <f>(TIME(CN21,CO21,CP21)-TIME(CF21,CG21,CH21))*86400-2280</f>
        <v>0</v>
      </c>
      <c r="CR21" s="133">
        <v>10</v>
      </c>
      <c r="CS21" s="133">
        <v>57</v>
      </c>
      <c r="CT21" s="133"/>
      <c r="CU21" s="133">
        <v>11</v>
      </c>
      <c r="CV21" s="133">
        <v>0</v>
      </c>
      <c r="CW21" s="133">
        <v>51</v>
      </c>
      <c r="CX21" s="133"/>
      <c r="CY21" s="128">
        <f t="shared" si="19"/>
        <v>230.99999999999773</v>
      </c>
      <c r="CZ21" s="128">
        <v>11</v>
      </c>
      <c r="DA21" s="128">
        <v>17</v>
      </c>
      <c r="DB21" s="134"/>
      <c r="DC21" s="129">
        <f>(TIME(CZ21,DA21,DB21)-TIME(CR21,CS21,CT21))*86400-1200</f>
        <v>0</v>
      </c>
      <c r="DD21" s="133">
        <v>12</v>
      </c>
      <c r="DE21" s="133">
        <v>1</v>
      </c>
      <c r="DF21" s="133"/>
      <c r="DG21" s="133">
        <v>12</v>
      </c>
      <c r="DH21" s="133">
        <v>9</v>
      </c>
      <c r="DI21" s="133">
        <v>32</v>
      </c>
      <c r="DJ21" s="133"/>
      <c r="DK21" s="128">
        <f>(TIME(DG21,DH21,DI21)-TIME(DD21,DE21,DF21))*86400+DJ21</f>
        <v>511.99999999999693</v>
      </c>
      <c r="DL21" s="135"/>
      <c r="DM21" s="128"/>
      <c r="DN21" s="128"/>
      <c r="DO21" s="136">
        <v>0</v>
      </c>
    </row>
    <row r="22" spans="2:119" s="42" customFormat="1" ht="22.5" customHeight="1">
      <c r="B22" s="137">
        <f>K22+O22+W22+AA22+AI22+AM22+AU22+AY22+BG22+BK22+BO22+BS22+CA22+CE22+CM22+CY22+DC22+DK22+DO22</f>
        <v>2466.9999999999973</v>
      </c>
      <c r="C22" s="170">
        <v>2</v>
      </c>
      <c r="D22" s="37" t="s">
        <v>77</v>
      </c>
      <c r="E22" s="38">
        <v>5</v>
      </c>
      <c r="F22" s="28" t="s">
        <v>83</v>
      </c>
      <c r="G22" s="43" t="s">
        <v>79</v>
      </c>
      <c r="H22" s="29">
        <v>16</v>
      </c>
      <c r="I22" s="30">
        <v>2</v>
      </c>
      <c r="J22" s="40"/>
      <c r="K22" s="31">
        <v>0</v>
      </c>
      <c r="L22" s="34">
        <v>17</v>
      </c>
      <c r="M22" s="34">
        <v>2</v>
      </c>
      <c r="N22" s="34"/>
      <c r="O22" s="33">
        <f t="shared" si="13"/>
        <v>0</v>
      </c>
      <c r="P22" s="44">
        <v>17</v>
      </c>
      <c r="Q22" s="44">
        <v>5</v>
      </c>
      <c r="R22" s="44"/>
      <c r="S22" s="44">
        <v>17</v>
      </c>
      <c r="T22" s="44">
        <v>9</v>
      </c>
      <c r="U22" s="44">
        <v>43</v>
      </c>
      <c r="V22" s="44"/>
      <c r="W22" s="34">
        <f t="shared" si="14"/>
        <v>283.0000000000027</v>
      </c>
      <c r="X22" s="34">
        <v>17</v>
      </c>
      <c r="Y22" s="34">
        <v>23</v>
      </c>
      <c r="Z22" s="34"/>
      <c r="AA22" s="35">
        <f t="shared" si="15"/>
        <v>5.6843418860808015E-12</v>
      </c>
      <c r="AB22" s="44">
        <v>17</v>
      </c>
      <c r="AC22" s="44">
        <v>34</v>
      </c>
      <c r="AD22" s="44"/>
      <c r="AE22" s="44">
        <v>17</v>
      </c>
      <c r="AF22" s="44">
        <v>38</v>
      </c>
      <c r="AG22" s="44">
        <v>38</v>
      </c>
      <c r="AH22" s="44"/>
      <c r="AI22" s="34">
        <f t="shared" si="16"/>
        <v>277.9999999999987</v>
      </c>
      <c r="AJ22" s="34">
        <v>18</v>
      </c>
      <c r="AK22" s="34">
        <v>15</v>
      </c>
      <c r="AL22" s="34"/>
      <c r="AM22" s="33">
        <f t="shared" si="17"/>
        <v>0</v>
      </c>
      <c r="AN22" s="44">
        <v>18</v>
      </c>
      <c r="AO22" s="44">
        <v>18</v>
      </c>
      <c r="AP22" s="44"/>
      <c r="AQ22" s="44">
        <v>18</v>
      </c>
      <c r="AR22" s="44">
        <v>22</v>
      </c>
      <c r="AS22" s="44">
        <v>40</v>
      </c>
      <c r="AT22" s="44"/>
      <c r="AU22" s="34">
        <f t="shared" si="18"/>
        <v>279.9999999999926</v>
      </c>
      <c r="AV22" s="34"/>
      <c r="AW22" s="34"/>
      <c r="AX22" s="34"/>
      <c r="AY22" s="35">
        <v>0</v>
      </c>
      <c r="AZ22" s="44"/>
      <c r="BA22" s="44"/>
      <c r="BB22" s="44"/>
      <c r="BC22" s="44"/>
      <c r="BD22" s="44"/>
      <c r="BE22" s="44"/>
      <c r="BF22" s="44"/>
      <c r="BG22" s="34">
        <v>0</v>
      </c>
      <c r="BH22" s="34"/>
      <c r="BI22" s="34"/>
      <c r="BJ22" s="34"/>
      <c r="BK22" s="33">
        <v>0</v>
      </c>
      <c r="BL22" s="63">
        <v>9</v>
      </c>
      <c r="BM22" s="34">
        <v>13</v>
      </c>
      <c r="BN22" s="34"/>
      <c r="BO22" s="35">
        <v>0</v>
      </c>
      <c r="BP22" s="34">
        <v>9</v>
      </c>
      <c r="BQ22" s="34">
        <v>53</v>
      </c>
      <c r="BR22" s="34"/>
      <c r="BS22" s="35">
        <f t="shared" si="6"/>
        <v>-3.637978807091713E-12</v>
      </c>
      <c r="BT22" s="44">
        <v>10</v>
      </c>
      <c r="BU22" s="44">
        <v>6</v>
      </c>
      <c r="BV22" s="44"/>
      <c r="BW22" s="44">
        <v>10</v>
      </c>
      <c r="BX22" s="44">
        <v>10</v>
      </c>
      <c r="BY22" s="44">
        <v>14</v>
      </c>
      <c r="BZ22" s="44"/>
      <c r="CA22" s="34">
        <f t="shared" si="7"/>
        <v>253.99999999999974</v>
      </c>
      <c r="CB22" s="34">
        <v>10</v>
      </c>
      <c r="CC22" s="34">
        <v>26</v>
      </c>
      <c r="CD22" s="34"/>
      <c r="CE22" s="33">
        <f>(TIME(CB22,CC22,CD22)-TIME(BT22,BU22,BV22))*86400-1200</f>
        <v>0</v>
      </c>
      <c r="CF22" s="44">
        <v>10</v>
      </c>
      <c r="CG22" s="44">
        <v>46</v>
      </c>
      <c r="CH22" s="44"/>
      <c r="CI22" s="44">
        <v>10</v>
      </c>
      <c r="CJ22" s="44">
        <v>56</v>
      </c>
      <c r="CK22" s="44">
        <v>3</v>
      </c>
      <c r="CL22" s="44"/>
      <c r="CM22" s="34">
        <f>(TIME(CI22,CJ22,CK22)-TIME(CF22,CG22,CH22))*86400+CL22</f>
        <v>602.9999999999983</v>
      </c>
      <c r="CN22" s="34">
        <v>11</v>
      </c>
      <c r="CO22" s="34">
        <v>24</v>
      </c>
      <c r="CP22" s="34"/>
      <c r="CQ22" s="33">
        <f>(TIME(CN22,CO22,CP22)-TIME(CF22,CG22,CH22))*86400-2280</f>
        <v>0</v>
      </c>
      <c r="CR22" s="34">
        <v>11</v>
      </c>
      <c r="CS22" s="34">
        <v>27</v>
      </c>
      <c r="CT22" s="44"/>
      <c r="CU22" s="44">
        <v>11</v>
      </c>
      <c r="CV22" s="44">
        <v>31</v>
      </c>
      <c r="CW22" s="44">
        <v>16</v>
      </c>
      <c r="CX22" s="44"/>
      <c r="CY22" s="34">
        <f t="shared" si="19"/>
        <v>256.00000000000324</v>
      </c>
      <c r="CZ22" s="34">
        <v>11</v>
      </c>
      <c r="DA22" s="34">
        <v>47</v>
      </c>
      <c r="DB22" s="61"/>
      <c r="DC22" s="33">
        <f>(TIME(CZ22,DA22,DB22)-TIME(CR22,CS22,CT22))*86400-1200</f>
        <v>0</v>
      </c>
      <c r="DD22" s="44"/>
      <c r="DE22" s="44"/>
      <c r="DF22" s="44"/>
      <c r="DG22" s="44"/>
      <c r="DH22" s="44"/>
      <c r="DI22" s="44"/>
      <c r="DJ22" s="44"/>
      <c r="DK22" s="34">
        <v>513</v>
      </c>
      <c r="DL22" s="62"/>
      <c r="DM22" s="34"/>
      <c r="DN22" s="34"/>
      <c r="DO22" s="138">
        <v>0</v>
      </c>
    </row>
    <row r="23" spans="2:119" s="42" customFormat="1" ht="22.5" customHeight="1">
      <c r="B23" s="137">
        <f>K23+O23+W23+AA23+AI23+AM23+AU23+AY23+BG23+BK23+BO23+BS23+CA23+CE23+CM23+CY23+DC23+DK23+DO23</f>
        <v>2594.0000000000014</v>
      </c>
      <c r="C23" s="170">
        <v>3</v>
      </c>
      <c r="D23" s="66" t="s">
        <v>77</v>
      </c>
      <c r="E23" s="38">
        <v>17</v>
      </c>
      <c r="F23" s="28" t="s">
        <v>75</v>
      </c>
      <c r="G23" s="28" t="s">
        <v>76</v>
      </c>
      <c r="H23" s="29">
        <v>16</v>
      </c>
      <c r="I23" s="30">
        <v>6</v>
      </c>
      <c r="J23" s="40"/>
      <c r="K23" s="31">
        <v>0</v>
      </c>
      <c r="L23" s="34">
        <v>17</v>
      </c>
      <c r="M23" s="34">
        <v>6</v>
      </c>
      <c r="N23" s="34"/>
      <c r="O23" s="33">
        <f t="shared" si="13"/>
        <v>0</v>
      </c>
      <c r="P23" s="44">
        <v>17</v>
      </c>
      <c r="Q23" s="44">
        <v>9</v>
      </c>
      <c r="R23" s="44"/>
      <c r="S23" s="44">
        <v>17</v>
      </c>
      <c r="T23" s="44">
        <v>13</v>
      </c>
      <c r="U23" s="44">
        <v>55</v>
      </c>
      <c r="V23" s="44"/>
      <c r="W23" s="34">
        <f t="shared" si="14"/>
        <v>295.00000000000455</v>
      </c>
      <c r="X23" s="34">
        <v>17</v>
      </c>
      <c r="Y23" s="34">
        <v>27</v>
      </c>
      <c r="Z23" s="34"/>
      <c r="AA23" s="35">
        <f t="shared" si="15"/>
        <v>5.6843418860808015E-12</v>
      </c>
      <c r="AB23" s="44">
        <v>17</v>
      </c>
      <c r="AC23" s="44">
        <v>38</v>
      </c>
      <c r="AD23" s="44"/>
      <c r="AE23" s="44">
        <v>17</v>
      </c>
      <c r="AF23" s="44">
        <v>42</v>
      </c>
      <c r="AG23" s="44">
        <v>37</v>
      </c>
      <c r="AH23" s="44"/>
      <c r="AI23" s="34">
        <f t="shared" si="16"/>
        <v>277.0000000000017</v>
      </c>
      <c r="AJ23" s="34">
        <v>18</v>
      </c>
      <c r="AK23" s="34">
        <v>19</v>
      </c>
      <c r="AL23" s="34"/>
      <c r="AM23" s="33">
        <f t="shared" si="17"/>
        <v>0</v>
      </c>
      <c r="AN23" s="44">
        <v>18</v>
      </c>
      <c r="AO23" s="44">
        <v>22</v>
      </c>
      <c r="AP23" s="44"/>
      <c r="AQ23" s="44">
        <v>18</v>
      </c>
      <c r="AR23" s="44">
        <v>26</v>
      </c>
      <c r="AS23" s="44">
        <v>44</v>
      </c>
      <c r="AT23" s="44"/>
      <c r="AU23" s="34">
        <f t="shared" si="18"/>
        <v>283.99999999999005</v>
      </c>
      <c r="AV23" s="34"/>
      <c r="AW23" s="34"/>
      <c r="AX23" s="34"/>
      <c r="AY23" s="35">
        <v>0</v>
      </c>
      <c r="AZ23" s="44"/>
      <c r="BA23" s="44"/>
      <c r="BB23" s="44"/>
      <c r="BC23" s="44"/>
      <c r="BD23" s="44"/>
      <c r="BE23" s="44"/>
      <c r="BF23" s="44"/>
      <c r="BG23" s="34">
        <v>0</v>
      </c>
      <c r="BH23" s="34"/>
      <c r="BI23" s="34"/>
      <c r="BJ23" s="34"/>
      <c r="BK23" s="33">
        <v>0</v>
      </c>
      <c r="BL23" s="63">
        <v>9</v>
      </c>
      <c r="BM23" s="34">
        <v>15</v>
      </c>
      <c r="BN23" s="34"/>
      <c r="BO23" s="35">
        <v>0</v>
      </c>
      <c r="BP23" s="34">
        <v>9</v>
      </c>
      <c r="BQ23" s="34">
        <v>55</v>
      </c>
      <c r="BR23" s="34"/>
      <c r="BS23" s="35">
        <f t="shared" si="6"/>
        <v>-3.637978807091713E-12</v>
      </c>
      <c r="BT23" s="44">
        <v>10</v>
      </c>
      <c r="BU23" s="44">
        <v>8</v>
      </c>
      <c r="BV23" s="44"/>
      <c r="BW23" s="44">
        <v>10</v>
      </c>
      <c r="BX23" s="44">
        <v>13</v>
      </c>
      <c r="BY23" s="44">
        <v>22</v>
      </c>
      <c r="BZ23" s="44"/>
      <c r="CA23" s="34">
        <f t="shared" si="7"/>
        <v>321.9999999999992</v>
      </c>
      <c r="CB23" s="34">
        <v>10</v>
      </c>
      <c r="CC23" s="34">
        <v>29</v>
      </c>
      <c r="CD23" s="34"/>
      <c r="CE23" s="89">
        <v>10</v>
      </c>
      <c r="CF23" s="32">
        <v>10</v>
      </c>
      <c r="CG23" s="32">
        <v>48</v>
      </c>
      <c r="CH23" s="32"/>
      <c r="CI23" s="32">
        <v>10</v>
      </c>
      <c r="CJ23" s="32">
        <v>58</v>
      </c>
      <c r="CK23" s="32">
        <v>9</v>
      </c>
      <c r="CL23" s="32"/>
      <c r="CM23" s="34">
        <f>(TIME(CI23,CJ23,CK23)-TIME(CF23,CG23,CH23))*86400+CL23</f>
        <v>608.9999999999993</v>
      </c>
      <c r="CN23" s="34">
        <v>11</v>
      </c>
      <c r="CO23" s="34">
        <v>26</v>
      </c>
      <c r="CP23" s="34"/>
      <c r="CQ23" s="33">
        <f>(TIME(CN23,CO23,CP23)-TIME(CF23,CG23,CH23))*86400-2280</f>
        <v>0</v>
      </c>
      <c r="CR23" s="32">
        <v>11</v>
      </c>
      <c r="CS23" s="32">
        <v>29</v>
      </c>
      <c r="CT23" s="32"/>
      <c r="CU23" s="32">
        <v>11</v>
      </c>
      <c r="CV23" s="32">
        <v>33</v>
      </c>
      <c r="CW23" s="32">
        <v>44</v>
      </c>
      <c r="CX23" s="32"/>
      <c r="CY23" s="34">
        <f t="shared" si="19"/>
        <v>284.00000000000443</v>
      </c>
      <c r="CZ23" s="34">
        <v>11</v>
      </c>
      <c r="DA23" s="34">
        <v>49</v>
      </c>
      <c r="DB23" s="61"/>
      <c r="DC23" s="33">
        <f>(TIME(CZ23,DA23,DB23)-TIME(CR23,CS23,CT23))*86400-1200</f>
        <v>0</v>
      </c>
      <c r="DD23" s="32"/>
      <c r="DE23" s="32"/>
      <c r="DF23" s="32"/>
      <c r="DG23" s="32"/>
      <c r="DH23" s="32"/>
      <c r="DI23" s="32"/>
      <c r="DJ23" s="32"/>
      <c r="DK23" s="34">
        <v>513</v>
      </c>
      <c r="DL23" s="62"/>
      <c r="DM23" s="34"/>
      <c r="DN23" s="34"/>
      <c r="DO23" s="138">
        <v>0</v>
      </c>
    </row>
    <row r="24" spans="2:119" s="42" customFormat="1" ht="22.5" customHeight="1">
      <c r="B24" s="137">
        <f>K24+O24+W24+AA24+AI24+AM24+AU24+AY24+BG24+BK24+BO24+BS24+CA24+CE24+CM24+CY24+DC24+DK24+DO24</f>
        <v>2602.00000000002</v>
      </c>
      <c r="C24" s="170">
        <v>4</v>
      </c>
      <c r="D24" s="37" t="s">
        <v>77</v>
      </c>
      <c r="E24" s="38">
        <v>29</v>
      </c>
      <c r="F24" s="28" t="s">
        <v>84</v>
      </c>
      <c r="G24" s="43" t="s">
        <v>80</v>
      </c>
      <c r="H24" s="29">
        <v>16</v>
      </c>
      <c r="I24" s="30">
        <v>8</v>
      </c>
      <c r="J24" s="40"/>
      <c r="K24" s="31">
        <v>0</v>
      </c>
      <c r="L24" s="34">
        <v>17</v>
      </c>
      <c r="M24" s="34">
        <v>8</v>
      </c>
      <c r="N24" s="34"/>
      <c r="O24" s="33">
        <f t="shared" si="13"/>
        <v>6.366462912410498E-12</v>
      </c>
      <c r="P24" s="44">
        <v>17</v>
      </c>
      <c r="Q24" s="44">
        <v>11</v>
      </c>
      <c r="R24" s="44"/>
      <c r="S24" s="44">
        <v>17</v>
      </c>
      <c r="T24" s="44">
        <v>16</v>
      </c>
      <c r="U24" s="44">
        <v>10</v>
      </c>
      <c r="V24" s="44"/>
      <c r="W24" s="34">
        <f t="shared" si="14"/>
        <v>310.0000000000069</v>
      </c>
      <c r="X24" s="34">
        <v>17</v>
      </c>
      <c r="Y24" s="34">
        <v>29</v>
      </c>
      <c r="Z24" s="34"/>
      <c r="AA24" s="35">
        <f t="shared" si="15"/>
        <v>5.6843418860808015E-12</v>
      </c>
      <c r="AB24" s="44">
        <v>17</v>
      </c>
      <c r="AC24" s="44">
        <v>42</v>
      </c>
      <c r="AD24" s="44"/>
      <c r="AE24" s="44">
        <v>17</v>
      </c>
      <c r="AF24" s="44">
        <v>47</v>
      </c>
      <c r="AG24" s="44">
        <v>1</v>
      </c>
      <c r="AH24" s="44"/>
      <c r="AI24" s="34">
        <f t="shared" si="16"/>
        <v>301.00000000000546</v>
      </c>
      <c r="AJ24" s="34">
        <v>18</v>
      </c>
      <c r="AK24" s="34">
        <v>23</v>
      </c>
      <c r="AL24" s="34"/>
      <c r="AM24" s="33">
        <f t="shared" si="17"/>
        <v>0</v>
      </c>
      <c r="AN24" s="44">
        <v>18</v>
      </c>
      <c r="AO24" s="44">
        <v>26</v>
      </c>
      <c r="AP24" s="44"/>
      <c r="AQ24" s="44">
        <v>18</v>
      </c>
      <c r="AR24" s="44">
        <v>30</v>
      </c>
      <c r="AS24" s="44">
        <v>55</v>
      </c>
      <c r="AT24" s="44"/>
      <c r="AU24" s="34">
        <f t="shared" si="18"/>
        <v>295.00000000000455</v>
      </c>
      <c r="AV24" s="34"/>
      <c r="AW24" s="34"/>
      <c r="AX24" s="34"/>
      <c r="AY24" s="35">
        <v>0</v>
      </c>
      <c r="AZ24" s="44"/>
      <c r="BA24" s="44"/>
      <c r="BB24" s="44"/>
      <c r="BC24" s="44"/>
      <c r="BD24" s="44"/>
      <c r="BE24" s="44"/>
      <c r="BF24" s="44"/>
      <c r="BG24" s="34">
        <v>0</v>
      </c>
      <c r="BH24" s="34"/>
      <c r="BI24" s="34"/>
      <c r="BJ24" s="34"/>
      <c r="BK24" s="33">
        <v>0</v>
      </c>
      <c r="BL24" s="63">
        <v>9</v>
      </c>
      <c r="BM24" s="34">
        <v>17</v>
      </c>
      <c r="BN24" s="34"/>
      <c r="BO24" s="35">
        <v>0</v>
      </c>
      <c r="BP24" s="34">
        <v>9</v>
      </c>
      <c r="BQ24" s="34">
        <v>57</v>
      </c>
      <c r="BR24" s="34"/>
      <c r="BS24" s="35">
        <f t="shared" si="6"/>
        <v>-3.637978807091713E-12</v>
      </c>
      <c r="BT24" s="32">
        <v>10</v>
      </c>
      <c r="BU24" s="32">
        <v>10</v>
      </c>
      <c r="BV24" s="32"/>
      <c r="BW24" s="32">
        <v>10</v>
      </c>
      <c r="BX24" s="32">
        <v>14</v>
      </c>
      <c r="BY24" s="32">
        <v>48</v>
      </c>
      <c r="BZ24" s="32"/>
      <c r="CA24" s="34">
        <f t="shared" si="7"/>
        <v>287.99999999999704</v>
      </c>
      <c r="CB24" s="34">
        <v>10</v>
      </c>
      <c r="CC24" s="34">
        <v>30</v>
      </c>
      <c r="CD24" s="34"/>
      <c r="CE24" s="33">
        <f>(TIME(CB24,CC24,CD24)-TIME(BT24,BU24,BV24))*86400-1200</f>
        <v>0</v>
      </c>
      <c r="CF24" s="32">
        <v>10</v>
      </c>
      <c r="CG24" s="32">
        <v>50</v>
      </c>
      <c r="CH24" s="32"/>
      <c r="CI24" s="32">
        <v>11</v>
      </c>
      <c r="CJ24" s="32">
        <v>0</v>
      </c>
      <c r="CK24" s="32">
        <v>21</v>
      </c>
      <c r="CL24" s="32"/>
      <c r="CM24" s="34">
        <f>(TIME(CI24,CJ24,CK24)-TIME(CF24,CG24,CH24))*86400+CL24</f>
        <v>621.0000000000011</v>
      </c>
      <c r="CN24" s="34">
        <v>11</v>
      </c>
      <c r="CO24" s="34">
        <v>28</v>
      </c>
      <c r="CP24" s="34"/>
      <c r="CQ24" s="33">
        <f>(TIME(CN24,CO24,CP24)-TIME(CF24,CG24,CH24))*86400-2280</f>
        <v>0</v>
      </c>
      <c r="CR24" s="34">
        <v>11</v>
      </c>
      <c r="CS24" s="34">
        <v>31</v>
      </c>
      <c r="CT24" s="32"/>
      <c r="CU24" s="32">
        <v>11</v>
      </c>
      <c r="CV24" s="32">
        <v>35</v>
      </c>
      <c r="CW24" s="32">
        <v>34</v>
      </c>
      <c r="CX24" s="32"/>
      <c r="CY24" s="34">
        <f t="shared" si="19"/>
        <v>274.00000000000125</v>
      </c>
      <c r="CZ24" s="34">
        <v>11</v>
      </c>
      <c r="DA24" s="34">
        <v>51</v>
      </c>
      <c r="DB24" s="61"/>
      <c r="DC24" s="33">
        <f>(TIME(CZ24,DA24,DB24)-TIME(CR24,CS24,CT24))*86400-1200</f>
        <v>-4.320099833421409E-12</v>
      </c>
      <c r="DD24" s="32"/>
      <c r="DE24" s="32"/>
      <c r="DF24" s="32"/>
      <c r="DG24" s="32"/>
      <c r="DH24" s="32"/>
      <c r="DI24" s="32"/>
      <c r="DJ24" s="32"/>
      <c r="DK24" s="34">
        <v>513</v>
      </c>
      <c r="DL24" s="62"/>
      <c r="DM24" s="34"/>
      <c r="DN24" s="34"/>
      <c r="DO24" s="138">
        <v>0</v>
      </c>
    </row>
    <row r="25" spans="1:119" s="36" customFormat="1" ht="22.5" customHeight="1" thickBot="1">
      <c r="A25" s="42"/>
      <c r="B25" s="140" t="s">
        <v>151</v>
      </c>
      <c r="C25" s="173"/>
      <c r="D25" s="141" t="s">
        <v>77</v>
      </c>
      <c r="E25" s="142">
        <v>11</v>
      </c>
      <c r="F25" s="144" t="s">
        <v>85</v>
      </c>
      <c r="G25" s="144" t="s">
        <v>78</v>
      </c>
      <c r="H25" s="145">
        <v>16</v>
      </c>
      <c r="I25" s="146">
        <v>4</v>
      </c>
      <c r="J25" s="160"/>
      <c r="K25" s="147">
        <v>0</v>
      </c>
      <c r="L25" s="148">
        <v>17</v>
      </c>
      <c r="M25" s="148">
        <v>4</v>
      </c>
      <c r="N25" s="148"/>
      <c r="O25" s="149">
        <f t="shared" si="13"/>
        <v>6.366462912410498E-12</v>
      </c>
      <c r="P25" s="150">
        <v>17</v>
      </c>
      <c r="Q25" s="150">
        <v>7</v>
      </c>
      <c r="R25" s="150"/>
      <c r="S25" s="150">
        <v>17</v>
      </c>
      <c r="T25" s="150">
        <v>11</v>
      </c>
      <c r="U25" s="150">
        <v>18</v>
      </c>
      <c r="V25" s="150"/>
      <c r="W25" s="148">
        <f t="shared" si="14"/>
        <v>257.9999999999924</v>
      </c>
      <c r="X25" s="148">
        <v>17</v>
      </c>
      <c r="Y25" s="148">
        <v>25</v>
      </c>
      <c r="Z25" s="148"/>
      <c r="AA25" s="151">
        <f t="shared" si="15"/>
        <v>5.6843418860808015E-12</v>
      </c>
      <c r="AB25" s="150">
        <v>17</v>
      </c>
      <c r="AC25" s="150">
        <v>36</v>
      </c>
      <c r="AD25" s="150"/>
      <c r="AE25" s="150"/>
      <c r="AF25" s="150"/>
      <c r="AG25" s="150"/>
      <c r="AH25" s="150"/>
      <c r="AI25" s="164">
        <v>542</v>
      </c>
      <c r="AJ25" s="164"/>
      <c r="AK25" s="164"/>
      <c r="AL25" s="164"/>
      <c r="AM25" s="165">
        <v>50</v>
      </c>
      <c r="AN25" s="166"/>
      <c r="AO25" s="166"/>
      <c r="AP25" s="166"/>
      <c r="AQ25" s="166"/>
      <c r="AR25" s="166"/>
      <c r="AS25" s="166"/>
      <c r="AT25" s="166"/>
      <c r="AU25" s="164">
        <v>548</v>
      </c>
      <c r="AV25" s="164"/>
      <c r="AW25" s="164"/>
      <c r="AX25" s="164"/>
      <c r="AY25" s="167">
        <v>0</v>
      </c>
      <c r="AZ25" s="166"/>
      <c r="BA25" s="166"/>
      <c r="BB25" s="166"/>
      <c r="BC25" s="166"/>
      <c r="BD25" s="166"/>
      <c r="BE25" s="166"/>
      <c r="BF25" s="166"/>
      <c r="BG25" s="164">
        <v>0</v>
      </c>
      <c r="BH25" s="164"/>
      <c r="BI25" s="164"/>
      <c r="BJ25" s="164"/>
      <c r="BK25" s="165">
        <v>150</v>
      </c>
      <c r="BL25" s="168"/>
      <c r="BM25" s="153"/>
      <c r="BN25" s="153"/>
      <c r="BO25" s="151">
        <v>0</v>
      </c>
      <c r="BP25" s="153"/>
      <c r="BQ25" s="153"/>
      <c r="BR25" s="153"/>
      <c r="BS25" s="151"/>
      <c r="BT25" s="153"/>
      <c r="BU25" s="153"/>
      <c r="BV25" s="153"/>
      <c r="BW25" s="153"/>
      <c r="BX25" s="153"/>
      <c r="BY25" s="153"/>
      <c r="BZ25" s="153"/>
      <c r="CA25" s="148"/>
      <c r="CB25" s="148"/>
      <c r="CC25" s="148"/>
      <c r="CD25" s="148"/>
      <c r="CE25" s="149"/>
      <c r="CF25" s="150"/>
      <c r="CG25" s="150"/>
      <c r="CH25" s="150"/>
      <c r="CI25" s="150"/>
      <c r="CJ25" s="150"/>
      <c r="CK25" s="150"/>
      <c r="CL25" s="150"/>
      <c r="CM25" s="148"/>
      <c r="CN25" s="148"/>
      <c r="CO25" s="148"/>
      <c r="CP25" s="148"/>
      <c r="CQ25" s="149"/>
      <c r="CR25" s="148"/>
      <c r="CS25" s="148"/>
      <c r="CT25" s="150"/>
      <c r="CU25" s="150"/>
      <c r="CV25" s="150"/>
      <c r="CW25" s="150"/>
      <c r="CX25" s="150"/>
      <c r="CY25" s="148">
        <f t="shared" si="19"/>
        <v>0</v>
      </c>
      <c r="CZ25" s="148"/>
      <c r="DA25" s="148"/>
      <c r="DB25" s="154"/>
      <c r="DC25" s="149"/>
      <c r="DD25" s="150"/>
      <c r="DE25" s="150"/>
      <c r="DF25" s="150"/>
      <c r="DG25" s="150"/>
      <c r="DH25" s="150"/>
      <c r="DI25" s="150"/>
      <c r="DJ25" s="150"/>
      <c r="DK25" s="148"/>
      <c r="DL25" s="155"/>
      <c r="DM25" s="148"/>
      <c r="DN25" s="148"/>
      <c r="DO25" s="156"/>
    </row>
    <row r="26" spans="2:6" ht="12">
      <c r="B26" s="240" t="s">
        <v>147</v>
      </c>
      <c r="C26" s="240"/>
      <c r="D26" s="240"/>
      <c r="E26" s="240"/>
      <c r="F26" s="240"/>
    </row>
    <row r="27" spans="2:119" s="42" customFormat="1" ht="22.5" customHeight="1">
      <c r="B27" s="27">
        <f>K27+O27+W27+AA27+AI27+AM27+AU27+AY27+BG27+BK27+BO27+BS27+CA27+CE27+CM27+CY27+DC27+DK27+DO27</f>
        <v>2595.0000000000055</v>
      </c>
      <c r="C27" s="174"/>
      <c r="D27" s="67" t="s">
        <v>102</v>
      </c>
      <c r="E27" s="68" t="s">
        <v>146</v>
      </c>
      <c r="F27" s="69" t="s">
        <v>106</v>
      </c>
      <c r="G27" s="43" t="s">
        <v>107</v>
      </c>
      <c r="H27" s="81">
        <v>15</v>
      </c>
      <c r="I27" s="81">
        <v>24</v>
      </c>
      <c r="J27" s="40"/>
      <c r="K27" s="31">
        <v>0</v>
      </c>
      <c r="L27" s="29">
        <v>16</v>
      </c>
      <c r="M27" s="30">
        <v>24</v>
      </c>
      <c r="N27" s="34"/>
      <c r="O27" s="33">
        <f>(TIME(L27,M27,N27)-TIME(H27,I27,J27))*86400-3600</f>
        <v>-1.2732925824820995E-11</v>
      </c>
      <c r="P27" s="32">
        <v>16</v>
      </c>
      <c r="Q27" s="32">
        <v>28</v>
      </c>
      <c r="R27" s="32"/>
      <c r="S27" s="32">
        <v>16</v>
      </c>
      <c r="T27" s="32">
        <v>33</v>
      </c>
      <c r="U27" s="32">
        <v>0</v>
      </c>
      <c r="V27" s="32"/>
      <c r="W27" s="34">
        <f>(TIME(S27,T27,U27)-TIME(P27,Q27,R27))*86400+V27</f>
        <v>300.0000000000085</v>
      </c>
      <c r="X27" s="34">
        <v>16</v>
      </c>
      <c r="Y27" s="34">
        <v>46</v>
      </c>
      <c r="Z27" s="34"/>
      <c r="AA27" s="35">
        <f>(TIME(X27,Y27,Z27)-TIME(P27,Q27,R27))*86400-1080</f>
        <v>5.6843418860808015E-12</v>
      </c>
      <c r="AB27" s="32">
        <v>16</v>
      </c>
      <c r="AC27" s="32">
        <v>51</v>
      </c>
      <c r="AD27" s="32"/>
      <c r="AE27" s="32">
        <v>16</v>
      </c>
      <c r="AF27" s="32">
        <v>55</v>
      </c>
      <c r="AG27" s="32">
        <v>20</v>
      </c>
      <c r="AH27" s="32"/>
      <c r="AI27" s="34">
        <f>(TIME(AE27,AF27,AG27)-TIME(AB27,AC27,AD27))*86400+AH27</f>
        <v>259.9999999999863</v>
      </c>
      <c r="AJ27" s="34">
        <v>17</v>
      </c>
      <c r="AK27" s="34">
        <v>32</v>
      </c>
      <c r="AL27" s="34"/>
      <c r="AM27" s="33">
        <f>(TIME(AJ27,AK27,AL27)-TIME(AB27,AC27,AD27))*86400-2460</f>
        <v>0</v>
      </c>
      <c r="AN27" s="32">
        <v>17</v>
      </c>
      <c r="AO27" s="32">
        <v>35</v>
      </c>
      <c r="AP27" s="32"/>
      <c r="AQ27" s="32">
        <v>17</v>
      </c>
      <c r="AR27" s="32">
        <v>39</v>
      </c>
      <c r="AS27" s="32">
        <v>16</v>
      </c>
      <c r="AT27" s="32"/>
      <c r="AU27" s="34">
        <f>(TIME(AQ27,AR27,AS27)-TIME(AN27,AO27,AP27))*86400+AT27</f>
        <v>255.99999999999847</v>
      </c>
      <c r="AV27" s="34"/>
      <c r="AW27" s="34"/>
      <c r="AX27" s="34"/>
      <c r="AY27" s="35">
        <v>0</v>
      </c>
      <c r="AZ27" s="32"/>
      <c r="BA27" s="32"/>
      <c r="BB27" s="32"/>
      <c r="BC27" s="32"/>
      <c r="BD27" s="32"/>
      <c r="BE27" s="32"/>
      <c r="BF27" s="32"/>
      <c r="BG27" s="34">
        <v>0</v>
      </c>
      <c r="BH27" s="34"/>
      <c r="BI27" s="34"/>
      <c r="BJ27" s="34"/>
      <c r="BK27" s="33">
        <v>0</v>
      </c>
      <c r="BL27" s="63">
        <v>8</v>
      </c>
      <c r="BM27" s="34">
        <v>39</v>
      </c>
      <c r="BN27" s="34"/>
      <c r="BO27" s="35">
        <v>0</v>
      </c>
      <c r="BP27" s="34">
        <v>9</v>
      </c>
      <c r="BQ27" s="34">
        <v>19</v>
      </c>
      <c r="BR27" s="34"/>
      <c r="BS27" s="35">
        <f>(TIME(BP27,BQ27,BR27)-TIME(BL27,BM27,BN27))*86400-2400</f>
        <v>0</v>
      </c>
      <c r="BT27" s="32">
        <v>9</v>
      </c>
      <c r="BU27" s="32">
        <v>32</v>
      </c>
      <c r="BV27" s="32"/>
      <c r="BW27" s="32">
        <v>9</v>
      </c>
      <c r="BX27" s="32">
        <v>37</v>
      </c>
      <c r="BY27" s="32">
        <v>8</v>
      </c>
      <c r="BZ27" s="32"/>
      <c r="CA27" s="34">
        <f>(TIME(BW27,BX27,BY27)-TIME(BT27,BU27,BV27))*86400+BZ27</f>
        <v>308.0000000000034</v>
      </c>
      <c r="CB27" s="34">
        <v>9</v>
      </c>
      <c r="CC27" s="34">
        <v>52</v>
      </c>
      <c r="CD27" s="34"/>
      <c r="CE27" s="33">
        <f>(TIME(CB27,CC27,CD27)-TIME(BT27,BU27,BV27))*86400-1200</f>
        <v>5.229594535194337E-12</v>
      </c>
      <c r="CF27" s="32">
        <v>9</v>
      </c>
      <c r="CG27" s="32">
        <v>59</v>
      </c>
      <c r="CH27" s="32"/>
      <c r="CI27" s="32">
        <v>10</v>
      </c>
      <c r="CJ27" s="32">
        <v>9</v>
      </c>
      <c r="CK27" s="32">
        <v>2</v>
      </c>
      <c r="CL27" s="32"/>
      <c r="CM27" s="34">
        <f>(TIME(CI27,CJ27,CK27)-TIME(CF27,CG27,CH27))*86400+CL27</f>
        <v>602.0000000000061</v>
      </c>
      <c r="CN27" s="34">
        <v>10</v>
      </c>
      <c r="CO27" s="34">
        <v>37</v>
      </c>
      <c r="CP27" s="34"/>
      <c r="CQ27" s="33">
        <f>(TIME(CN27,CO27,CP27)-TIME(CF27,CG27,CH27))*86400-2280</f>
        <v>6.366462912410498E-12</v>
      </c>
      <c r="CR27" s="34">
        <v>10</v>
      </c>
      <c r="CS27" s="34">
        <v>41</v>
      </c>
      <c r="CT27" s="32"/>
      <c r="CU27" s="32">
        <v>10</v>
      </c>
      <c r="CV27" s="32">
        <v>46</v>
      </c>
      <c r="CW27" s="32">
        <v>30</v>
      </c>
      <c r="CX27" s="32"/>
      <c r="CY27" s="34">
        <f>(TIME(CU27,CV27,CW27)-TIME(CR27,CS27,CT27))*86400+CX27</f>
        <v>329.9999999999988</v>
      </c>
      <c r="CZ27" s="34">
        <v>11</v>
      </c>
      <c r="DA27" s="34">
        <v>1</v>
      </c>
      <c r="DB27" s="61"/>
      <c r="DC27" s="33">
        <f>(TIME(CZ27,DA27,DB27)-TIME(CR27,CS27,CT27))*86400-1200</f>
        <v>0</v>
      </c>
      <c r="DD27" s="32">
        <v>11</v>
      </c>
      <c r="DE27" s="32">
        <v>53</v>
      </c>
      <c r="DF27" s="32"/>
      <c r="DG27" s="32">
        <v>12</v>
      </c>
      <c r="DH27" s="32">
        <v>1</v>
      </c>
      <c r="DI27" s="32">
        <v>59</v>
      </c>
      <c r="DJ27" s="32"/>
      <c r="DK27" s="34">
        <f>(TIME(DG27,DH27,DI27)-TIME(DD27,DE27,DF27))*86400+DJ27</f>
        <v>539.0000000000059</v>
      </c>
      <c r="DL27" s="62"/>
      <c r="DM27" s="34"/>
      <c r="DN27" s="34"/>
      <c r="DO27" s="33">
        <v>0</v>
      </c>
    </row>
    <row r="28" spans="2:119" s="42" customFormat="1" ht="22.5" customHeight="1">
      <c r="B28" s="27" t="s">
        <v>151</v>
      </c>
      <c r="C28" s="27"/>
      <c r="D28" s="37" t="s">
        <v>77</v>
      </c>
      <c r="E28" s="38">
        <v>0</v>
      </c>
      <c r="F28" s="39" t="s">
        <v>82</v>
      </c>
      <c r="G28" s="28" t="s">
        <v>78</v>
      </c>
      <c r="H28" s="81">
        <v>15</v>
      </c>
      <c r="I28" s="81">
        <v>27</v>
      </c>
      <c r="J28" s="40"/>
      <c r="K28" s="31">
        <v>0</v>
      </c>
      <c r="L28" s="29">
        <v>16</v>
      </c>
      <c r="M28" s="30">
        <v>27</v>
      </c>
      <c r="N28" s="34"/>
      <c r="O28" s="33">
        <f>(TIME(L28,M28,N28)-TIME(H28,I28,J28))*86400-3600</f>
        <v>6.366462912410498E-12</v>
      </c>
      <c r="P28" s="44">
        <v>16</v>
      </c>
      <c r="Q28" s="44">
        <v>30</v>
      </c>
      <c r="R28" s="44"/>
      <c r="S28" s="44">
        <v>16</v>
      </c>
      <c r="T28" s="44">
        <v>35</v>
      </c>
      <c r="U28" s="44">
        <v>29</v>
      </c>
      <c r="V28" s="44"/>
      <c r="W28" s="34">
        <f>(TIME(S28,T28,U28)-TIME(P28,Q28,R28))*86400+V28</f>
        <v>329.00000000000665</v>
      </c>
      <c r="X28" s="34">
        <v>16</v>
      </c>
      <c r="Y28" s="34">
        <v>48</v>
      </c>
      <c r="Z28" s="34"/>
      <c r="AA28" s="35">
        <f>(TIME(X28,Y28,Z28)-TIME(P28,Q28,R28))*86400-1080</f>
        <v>5.6843418860808015E-12</v>
      </c>
      <c r="AB28" s="44">
        <v>16</v>
      </c>
      <c r="AC28" s="44">
        <v>55</v>
      </c>
      <c r="AD28" s="44"/>
      <c r="AE28" s="44">
        <v>17</v>
      </c>
      <c r="AF28" s="44">
        <v>0</v>
      </c>
      <c r="AG28" s="44">
        <v>23</v>
      </c>
      <c r="AH28" s="44"/>
      <c r="AI28" s="34">
        <f>(TIME(AE28,AF28,AG28)-TIME(AB28,AC28,AD28))*86400+AH28</f>
        <v>322.99999999999613</v>
      </c>
      <c r="AJ28" s="34">
        <v>17</v>
      </c>
      <c r="AK28" s="34">
        <v>36</v>
      </c>
      <c r="AL28" s="34"/>
      <c r="AM28" s="33">
        <f>(TIME(AJ28,AK28,AL28)-TIME(AB28,AC28,AD28))*86400-2460</f>
        <v>0</v>
      </c>
      <c r="AN28" s="44">
        <v>17</v>
      </c>
      <c r="AO28" s="44">
        <v>39</v>
      </c>
      <c r="AP28" s="44"/>
      <c r="AQ28" s="44">
        <v>17</v>
      </c>
      <c r="AR28" s="44">
        <v>44</v>
      </c>
      <c r="AS28" s="44">
        <v>11</v>
      </c>
      <c r="AT28" s="44"/>
      <c r="AU28" s="34">
        <f>(TIME(AQ28,AR28,AS28)-TIME(AN28,AO28,AP28))*86400+AT28</f>
        <v>311.00000000000387</v>
      </c>
      <c r="AV28" s="34"/>
      <c r="AW28" s="34"/>
      <c r="AX28" s="34"/>
      <c r="AY28" s="35">
        <v>0</v>
      </c>
      <c r="AZ28" s="44"/>
      <c r="BA28" s="44"/>
      <c r="BB28" s="44"/>
      <c r="BC28" s="44"/>
      <c r="BD28" s="44"/>
      <c r="BE28" s="44"/>
      <c r="BF28" s="44"/>
      <c r="BG28" s="34">
        <v>0</v>
      </c>
      <c r="BH28" s="34"/>
      <c r="BI28" s="34"/>
      <c r="BJ28" s="34"/>
      <c r="BK28" s="33">
        <v>0</v>
      </c>
      <c r="BL28" s="63">
        <v>8</v>
      </c>
      <c r="BM28" s="34">
        <v>42</v>
      </c>
      <c r="BN28" s="34"/>
      <c r="BO28" s="35">
        <v>0</v>
      </c>
      <c r="BP28" s="34">
        <v>9</v>
      </c>
      <c r="BQ28" s="34">
        <v>22</v>
      </c>
      <c r="BR28" s="34"/>
      <c r="BS28" s="35">
        <f>(TIME(BP28,BQ28,BR28)-TIME(BL28,BM28,BN28))*86400-2400</f>
        <v>0</v>
      </c>
      <c r="BT28" s="44">
        <v>9</v>
      </c>
      <c r="BU28" s="44">
        <v>34</v>
      </c>
      <c r="BV28" s="44"/>
      <c r="BW28" s="44">
        <v>9</v>
      </c>
      <c r="BX28" s="44">
        <v>39</v>
      </c>
      <c r="BY28" s="44">
        <v>0</v>
      </c>
      <c r="BZ28" s="44"/>
      <c r="CA28" s="34">
        <f>(TIME(BW28,BX28,BY28)-TIME(BT28,BU28,BV28))*86400+BZ28</f>
        <v>300.00000000000375</v>
      </c>
      <c r="CB28" s="34">
        <v>9</v>
      </c>
      <c r="CC28" s="34">
        <v>54</v>
      </c>
      <c r="CD28" s="34"/>
      <c r="CE28" s="33">
        <f>(TIME(CB28,CC28,CD28)-TIME(BT28,BU28,BV28))*86400-1200</f>
        <v>5.229594535194337E-12</v>
      </c>
      <c r="CF28" s="32">
        <v>10</v>
      </c>
      <c r="CG28" s="32">
        <v>6</v>
      </c>
      <c r="CH28" s="32"/>
      <c r="CI28" s="32">
        <v>10</v>
      </c>
      <c r="CJ28" s="32">
        <v>17</v>
      </c>
      <c r="CK28" s="32">
        <v>24</v>
      </c>
      <c r="CL28" s="32"/>
      <c r="CM28" s="34">
        <f>(TIME(CI28,CJ28,CK28)-TIME(CF28,CG28,CH28))*86400+CL28</f>
        <v>683.9999999999966</v>
      </c>
      <c r="CN28" s="34">
        <v>10</v>
      </c>
      <c r="CO28" s="34">
        <v>43</v>
      </c>
      <c r="CP28" s="34"/>
      <c r="CQ28" s="89">
        <v>60</v>
      </c>
      <c r="CR28" s="32">
        <v>10</v>
      </c>
      <c r="CS28" s="32">
        <v>46</v>
      </c>
      <c r="CT28" s="32"/>
      <c r="CU28" s="32">
        <v>10</v>
      </c>
      <c r="CV28" s="32">
        <v>50</v>
      </c>
      <c r="CW28" s="32">
        <v>44</v>
      </c>
      <c r="CX28" s="32"/>
      <c r="CY28" s="34">
        <f>(TIME(CU28,CV28,CW28)-TIME(CR28,CS28,CT28))*86400+CX28</f>
        <v>283.99999999999966</v>
      </c>
      <c r="CZ28" s="34">
        <v>11</v>
      </c>
      <c r="DA28" s="34">
        <v>6</v>
      </c>
      <c r="DB28" s="61"/>
      <c r="DC28" s="33">
        <f>(TIME(CZ28,DA28,DB28)-TIME(CR28,CS28,CT28))*86400-1200</f>
        <v>-4.320099833421409E-12</v>
      </c>
      <c r="DD28" s="32">
        <v>11</v>
      </c>
      <c r="DE28" s="32">
        <v>48</v>
      </c>
      <c r="DF28" s="32"/>
      <c r="DG28" s="32"/>
      <c r="DH28" s="32"/>
      <c r="DI28" s="32"/>
      <c r="DJ28" s="32"/>
      <c r="DK28" s="34"/>
      <c r="DL28" s="62"/>
      <c r="DM28" s="34"/>
      <c r="DN28" s="34"/>
      <c r="DO28" s="33">
        <v>0</v>
      </c>
    </row>
  </sheetData>
  <mergeCells count="60">
    <mergeCell ref="B26:F26"/>
    <mergeCell ref="C3:C4"/>
    <mergeCell ref="DG3:DI3"/>
    <mergeCell ref="DJ3:DJ4"/>
    <mergeCell ref="CM3:CM4"/>
    <mergeCell ref="CN3:CP3"/>
    <mergeCell ref="CR3:CT3"/>
    <mergeCell ref="CU3:CW3"/>
    <mergeCell ref="CB3:CD3"/>
    <mergeCell ref="CF3:CH3"/>
    <mergeCell ref="DK3:DK4"/>
    <mergeCell ref="DL3:DN3"/>
    <mergeCell ref="CX3:CX4"/>
    <mergeCell ref="CY3:CY4"/>
    <mergeCell ref="CZ3:DB3"/>
    <mergeCell ref="DD3:DF3"/>
    <mergeCell ref="CI3:CK3"/>
    <mergeCell ref="CL3:CL4"/>
    <mergeCell ref="BT3:BV3"/>
    <mergeCell ref="BW3:BY3"/>
    <mergeCell ref="BZ3:BZ4"/>
    <mergeCell ref="CA3:CA4"/>
    <mergeCell ref="BG3:BG4"/>
    <mergeCell ref="BH3:BJ3"/>
    <mergeCell ref="BL3:BN3"/>
    <mergeCell ref="BP3:BR3"/>
    <mergeCell ref="AV3:AX3"/>
    <mergeCell ref="AZ3:BB3"/>
    <mergeCell ref="BC3:BE3"/>
    <mergeCell ref="BF3:BF4"/>
    <mergeCell ref="AN3:AP3"/>
    <mergeCell ref="AQ3:AS3"/>
    <mergeCell ref="AT3:AT4"/>
    <mergeCell ref="AU3:AU4"/>
    <mergeCell ref="AE3:AG3"/>
    <mergeCell ref="AH3:AH4"/>
    <mergeCell ref="AI3:AI4"/>
    <mergeCell ref="AJ3:AL3"/>
    <mergeCell ref="B3:B4"/>
    <mergeCell ref="D3:D4"/>
    <mergeCell ref="E3:E4"/>
    <mergeCell ref="F3:F4"/>
    <mergeCell ref="G3:G4"/>
    <mergeCell ref="H3:J3"/>
    <mergeCell ref="L3:N3"/>
    <mergeCell ref="P3:R3"/>
    <mergeCell ref="S3:U3"/>
    <mergeCell ref="DD2:DI2"/>
    <mergeCell ref="AZ2:BE2"/>
    <mergeCell ref="BT2:BY2"/>
    <mergeCell ref="CF2:CK2"/>
    <mergeCell ref="CR2:CW2"/>
    <mergeCell ref="V3:V4"/>
    <mergeCell ref="W3:W4"/>
    <mergeCell ref="X3:Z3"/>
    <mergeCell ref="AB3:AD3"/>
    <mergeCell ref="B1:F1"/>
    <mergeCell ref="P2:U2"/>
    <mergeCell ref="AB2:AG2"/>
    <mergeCell ref="AN2:AS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Данила Долматов</cp:lastModifiedBy>
  <cp:lastPrinted>2008-01-13T13:35:15Z</cp:lastPrinted>
  <dcterms:created xsi:type="dcterms:W3CDTF">2006-12-14T08:20:40Z</dcterms:created>
  <dcterms:modified xsi:type="dcterms:W3CDTF">2008-01-13T21:13:03Z</dcterms:modified>
  <cp:category/>
  <cp:version/>
  <cp:contentType/>
  <cp:contentStatus/>
</cp:coreProperties>
</file>