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210" windowHeight="9435" activeTab="2"/>
  </bookViews>
  <sheets>
    <sheet name="допущенные" sheetId="1" r:id="rId1"/>
    <sheet name="квалификация" sheetId="2" r:id="rId2"/>
    <sheet name="ТОР 16" sheetId="3" r:id="rId3"/>
    <sheet name="в зачет ЧРБ" sheetId="4" r:id="rId4"/>
  </sheets>
  <definedNames/>
  <calcPr fullCalcOnLoad="1"/>
</workbook>
</file>

<file path=xl/sharedStrings.xml><?xml version="1.0" encoding="utf-8"?>
<sst xmlns="http://schemas.openxmlformats.org/spreadsheetml/2006/main" count="232" uniqueCount="123">
  <si>
    <t>за 1-2 места</t>
  </si>
  <si>
    <t>за 3-4 места</t>
  </si>
  <si>
    <t>TOP 16</t>
  </si>
  <si>
    <t>№
п/п</t>
  </si>
  <si>
    <t>Ст. №</t>
  </si>
  <si>
    <t>РБ, Минск</t>
  </si>
  <si>
    <t>D4F</t>
  </si>
  <si>
    <t>Divinol team</t>
  </si>
  <si>
    <t>PagaPerformance</t>
  </si>
  <si>
    <t>BMW E36</t>
  </si>
  <si>
    <t>РБ, Гродно</t>
  </si>
  <si>
    <t>MEGA</t>
  </si>
  <si>
    <t>Mazda rx7</t>
  </si>
  <si>
    <t>BMW E46</t>
  </si>
  <si>
    <t>Nissan</t>
  </si>
  <si>
    <t>РБ, Брест</t>
  </si>
  <si>
    <t>BMW-E28</t>
  </si>
  <si>
    <t>Nissan S14</t>
  </si>
  <si>
    <t>BMW 318</t>
  </si>
  <si>
    <t>РФ, Москва</t>
  </si>
  <si>
    <t>КорCHEdrift</t>
  </si>
  <si>
    <t>Nismo.by</t>
  </si>
  <si>
    <t>Лицензия</t>
  </si>
  <si>
    <t>Фамилия, имя участника</t>
  </si>
  <si>
    <t>РАДЧЕНКО Кирилл</t>
  </si>
  <si>
    <t>САМОШКИН Дмитрий</t>
  </si>
  <si>
    <t>САК Сергей</t>
  </si>
  <si>
    <t>ВИШНЕВСКИЙ Алексей</t>
  </si>
  <si>
    <t>НАГУЛА Дмитрий</t>
  </si>
  <si>
    <t>ШИКОВ Никита</t>
  </si>
  <si>
    <t>МАЗИН Андрей</t>
  </si>
  <si>
    <t>КАМИНСКИЙ Артем</t>
  </si>
  <si>
    <t>СПЛОШНОЙ Юрий</t>
  </si>
  <si>
    <t>КУРЛОВИЧ Руслан</t>
  </si>
  <si>
    <t>ХМЕЛЬНИЦКИЙ Алексей</t>
  </si>
  <si>
    <t>КРАВЕЦ Максим</t>
  </si>
  <si>
    <t>МАНЧУКЕВИЧ Алексей</t>
  </si>
  <si>
    <t>ПИСКАРЕВ Андрей</t>
  </si>
  <si>
    <t>RedSunTeam</t>
  </si>
  <si>
    <t>BielitaRacingTeam</t>
  </si>
  <si>
    <t>MuayThaiDriftTeam</t>
  </si>
  <si>
    <t>K-Works.Team</t>
  </si>
  <si>
    <t>Nissan 200SX</t>
  </si>
  <si>
    <t>Nissan silvia S15</t>
  </si>
  <si>
    <t>Nissan 350Z</t>
  </si>
  <si>
    <t>BMW 550i</t>
  </si>
  <si>
    <t>Nissan 240SX</t>
  </si>
  <si>
    <t>Nissan silvia</t>
  </si>
  <si>
    <t>ХЕДАЯТИ Нима</t>
  </si>
  <si>
    <t>МЕЛЕНКЕВИЧ Борис</t>
  </si>
  <si>
    <t>Список ДОПУЩЕННЫХ УЧАСТНИКОВ</t>
  </si>
  <si>
    <t>Команда</t>
  </si>
  <si>
    <t>Страна, город</t>
  </si>
  <si>
    <t>Автомобиль</t>
  </si>
  <si>
    <t>РЕЗУЛЬТАТЫ  КВАЛИФИКАЦИОННЫХ  ЗАЕЗДОВ</t>
  </si>
  <si>
    <t>Айк Симонян</t>
  </si>
  <si>
    <t>Средняя оценка попытки</t>
  </si>
  <si>
    <t>BEST</t>
  </si>
  <si>
    <t>Фамилия, имя</t>
  </si>
  <si>
    <t>Место</t>
  </si>
  <si>
    <t>Денис Радиончик
Blaser</t>
  </si>
  <si>
    <t>Юрий Новиков</t>
  </si>
  <si>
    <t>-</t>
  </si>
  <si>
    <t>Минск</t>
  </si>
  <si>
    <t>Гродно</t>
  </si>
  <si>
    <t>Брест</t>
  </si>
  <si>
    <t>Город</t>
  </si>
  <si>
    <t>Очки 
ТОР 16</t>
  </si>
  <si>
    <t>Очки за 
квалификацию</t>
  </si>
  <si>
    <t>Руководитель гонки</t>
  </si>
  <si>
    <t>А.Симонян</t>
  </si>
  <si>
    <t>Главный секретарь</t>
  </si>
  <si>
    <t>Т.Евсюк</t>
  </si>
  <si>
    <t>ИТОГ
(в зачет ЧРБ)</t>
  </si>
  <si>
    <t>Москва</t>
  </si>
  <si>
    <t>II этап Чемпионата Рспублики Беларусь по дрифтингу</t>
  </si>
  <si>
    <t>18.08.2013, г.Гродно, аэропорт "Обухово"</t>
  </si>
  <si>
    <t>АЛЕКНА Кастутис</t>
  </si>
  <si>
    <t>Литва, Вильнюс</t>
  </si>
  <si>
    <t>Nissan Silvia S14A</t>
  </si>
  <si>
    <t>D1Sport</t>
  </si>
  <si>
    <t>Д 132121 РАФ</t>
  </si>
  <si>
    <t>Е 030/13 БАФ</t>
  </si>
  <si>
    <t>Е 014/13 БАФ</t>
  </si>
  <si>
    <t>Е 033/13 БАФ</t>
  </si>
  <si>
    <t>Е 039/13 БАФ</t>
  </si>
  <si>
    <t>Е 043/13 БАФ</t>
  </si>
  <si>
    <t>Е 078/13 БАФ</t>
  </si>
  <si>
    <t>Е 081/13 БАФ</t>
  </si>
  <si>
    <t>D 037/13 БАФ</t>
  </si>
  <si>
    <t>51186138 ЛАСФ</t>
  </si>
  <si>
    <t>Е 038/13 БАФ</t>
  </si>
  <si>
    <t>Е 077/13 БАФ</t>
  </si>
  <si>
    <t>Е 037/13 БАФ</t>
  </si>
  <si>
    <t>Е 036/13 БАФ</t>
  </si>
  <si>
    <t>Е 016/13 БАФ</t>
  </si>
  <si>
    <t>Е 029/13 БАФ</t>
  </si>
  <si>
    <t>R0871470 ЛАСФ</t>
  </si>
  <si>
    <t>Е 044/13 БАФ</t>
  </si>
  <si>
    <t>II этап Чемпионата Рспублики Беларусь по дрифтингу
18.08.2013, г.Гродно, аэропорт "Обухово"</t>
  </si>
  <si>
    <r>
      <t xml:space="preserve">II этап ЧЕМПИОНАТА РЕСПУБЛИКИ БЕЛАРУСЬ ПО ДРИФТИНГУ
</t>
    </r>
    <r>
      <rPr>
        <sz val="14"/>
        <color indexed="8"/>
        <rFont val="Calibri"/>
        <family val="2"/>
      </rPr>
      <t>18.08.2013, г.Гродно, аэропорт "Обухово"</t>
    </r>
  </si>
  <si>
    <t>Руководитель гонки А.Симонян</t>
  </si>
  <si>
    <t>Главный секретарь Т.Евсюк</t>
  </si>
  <si>
    <t>ЛЕВИЦКАС Гядеминас</t>
  </si>
  <si>
    <t>КРАСНОПЕВЦЕВ Максим</t>
  </si>
  <si>
    <t>Е 035/13</t>
  </si>
  <si>
    <t>Nissan 240sx</t>
  </si>
  <si>
    <t>10 ШИКОВ Никита</t>
  </si>
  <si>
    <t>5 САК Сергей</t>
  </si>
  <si>
    <t>33 АЛЕКНА Кастутис</t>
  </si>
  <si>
    <t>7 ВИШНЕВСКИЙ Алексей</t>
  </si>
  <si>
    <t>14 КАМИНСКИЙ Артем</t>
  </si>
  <si>
    <t>55 КРАСНОПЕВЦЕВ Максим</t>
  </si>
  <si>
    <t>36 ПИСКАРЕВ Андрей</t>
  </si>
  <si>
    <t>9 НАГУЛА Дмитрий</t>
  </si>
  <si>
    <t>1 место - №</t>
  </si>
  <si>
    <t>2 место - №</t>
  </si>
  <si>
    <t>3 место - №</t>
  </si>
  <si>
    <t>4 место - №</t>
  </si>
  <si>
    <t>ВИШНЕВСКИЙ Алексей, г.Минск</t>
  </si>
  <si>
    <t>ШИКОВ Никита, Московская область</t>
  </si>
  <si>
    <t>КАМИНСКИЙ Артем, г.Минск</t>
  </si>
  <si>
    <t>НАГУЛА Дмитрий, г.Гродно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</si>
</sst>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Microsoft Sans Serif"/>
      <family val="2"/>
    </font>
    <font>
      <sz val="14"/>
      <color indexed="8"/>
      <name val="Microsoft Sans Serif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Microsoft Sans Serif"/>
      <family val="2"/>
    </font>
    <font>
      <b/>
      <sz val="9"/>
      <color indexed="8"/>
      <name val="Arial Narrow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 vertical="center" wrapText="1"/>
    </xf>
    <xf numFmtId="0" fontId="4" fillId="33" borderId="0" xfId="52" applyFont="1" applyFill="1" applyAlignment="1">
      <alignment horizontal="center" vertic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5" fillId="33" borderId="19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0" fontId="5" fillId="33" borderId="22" xfId="52" applyFont="1" applyFill="1" applyBorder="1" applyAlignment="1">
      <alignment horizontal="center"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5" fillId="33" borderId="23" xfId="52" applyFont="1" applyFill="1" applyBorder="1" applyAlignment="1">
      <alignment horizontal="center" vertical="center" wrapText="1"/>
      <protection/>
    </xf>
    <xf numFmtId="0" fontId="2" fillId="33" borderId="0" xfId="52" applyFont="1" applyFill="1" applyBorder="1" applyAlignment="1">
      <alignment horizontal="left" wrapText="1"/>
      <protection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33" borderId="0" xfId="52" applyFont="1" applyFill="1" applyBorder="1" applyAlignment="1">
      <alignment horizontal="left" vertical="center" wrapText="1"/>
      <protection/>
    </xf>
    <xf numFmtId="0" fontId="2" fillId="33" borderId="24" xfId="52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52" applyFont="1" applyFill="1" applyAlignment="1">
      <alignment vertical="center"/>
      <protection/>
    </xf>
    <xf numFmtId="0" fontId="6" fillId="33" borderId="0" xfId="52" applyFont="1" applyFill="1" applyBorder="1" applyAlignment="1">
      <alignment horizontal="left" vertical="center"/>
      <protection/>
    </xf>
    <xf numFmtId="0" fontId="6" fillId="33" borderId="0" xfId="52" applyFont="1" applyFill="1" applyAlignment="1">
      <alignment horizontal="left" vertical="center"/>
      <protection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4" fillId="33" borderId="25" xfId="52" applyFont="1" applyFill="1" applyBorder="1" applyAlignment="1">
      <alignment horizontal="left" vertical="center"/>
      <protection/>
    </xf>
    <xf numFmtId="0" fontId="0" fillId="0" borderId="0" xfId="0" applyAlignment="1">
      <alignment horizontal="left" wrapText="1"/>
    </xf>
    <xf numFmtId="0" fontId="4" fillId="33" borderId="0" xfId="52" applyFont="1" applyFill="1" applyBorder="1" applyAlignment="1">
      <alignment horizontal="left" vertical="center"/>
      <protection/>
    </xf>
    <xf numFmtId="0" fontId="4" fillId="33" borderId="24" xfId="52" applyFont="1" applyFill="1" applyBorder="1" applyAlignment="1">
      <alignment horizontal="left" vertical="center"/>
      <protection/>
    </xf>
    <xf numFmtId="0" fontId="5" fillId="33" borderId="0" xfId="52" applyFont="1" applyFill="1" applyAlignment="1">
      <alignment horizontal="left" vertical="center"/>
      <protection/>
    </xf>
    <xf numFmtId="0" fontId="4" fillId="33" borderId="25" xfId="52" applyFont="1" applyFill="1" applyBorder="1" applyAlignment="1">
      <alignment horizontal="right" vertical="center"/>
      <protection/>
    </xf>
    <xf numFmtId="0" fontId="4" fillId="33" borderId="0" xfId="52" applyFont="1" applyFill="1" applyBorder="1" applyAlignment="1">
      <alignment horizontal="right" vertical="center"/>
      <protection/>
    </xf>
    <xf numFmtId="0" fontId="4" fillId="33" borderId="24" xfId="52" applyFont="1" applyFill="1" applyBorder="1" applyAlignment="1">
      <alignment horizontal="right" vertical="center"/>
      <protection/>
    </xf>
    <xf numFmtId="0" fontId="5" fillId="33" borderId="0" xfId="52" applyFont="1" applyFill="1" applyAlignment="1">
      <alignment horizontal="right" vertical="center"/>
      <protection/>
    </xf>
    <xf numFmtId="0" fontId="4" fillId="33" borderId="26" xfId="52" applyFont="1" applyFill="1" applyBorder="1" applyAlignment="1">
      <alignment horizontal="right" vertical="center"/>
      <protection/>
    </xf>
    <xf numFmtId="0" fontId="4" fillId="33" borderId="13" xfId="52" applyFont="1" applyFill="1" applyBorder="1" applyAlignment="1">
      <alignment horizontal="right" vertical="center"/>
      <protection/>
    </xf>
    <xf numFmtId="0" fontId="4" fillId="33" borderId="0" xfId="52" applyFont="1" applyFill="1" applyAlignment="1">
      <alignment horizontal="right" vertical="center"/>
      <protection/>
    </xf>
    <xf numFmtId="0" fontId="4" fillId="33" borderId="26" xfId="52" applyFont="1" applyFill="1" applyBorder="1" applyAlignment="1">
      <alignment horizontal="left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Alignment="1">
      <alignment horizontal="center" vertical="center"/>
      <protection/>
    </xf>
    <xf numFmtId="0" fontId="4" fillId="33" borderId="0" xfId="52" applyFont="1" applyFill="1" applyAlignment="1">
      <alignment horizontal="center" vertical="center"/>
      <protection/>
    </xf>
    <xf numFmtId="0" fontId="4" fillId="33" borderId="21" xfId="52" applyFont="1" applyFill="1" applyBorder="1" applyAlignment="1">
      <alignment horizontal="left" vertical="center"/>
      <protection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0" fillId="0" borderId="27" xfId="52" applyFont="1" applyFill="1" applyBorder="1" applyAlignment="1">
      <alignment/>
      <protection/>
    </xf>
    <xf numFmtId="0" fontId="0" fillId="0" borderId="27" xfId="52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6" fillId="0" borderId="0" xfId="52" applyFont="1" applyFill="1" applyAlignment="1">
      <alignment horizontal="center"/>
      <protection/>
    </xf>
    <xf numFmtId="0" fontId="27" fillId="0" borderId="0" xfId="52" applyFont="1" applyFill="1">
      <alignment/>
      <protection/>
    </xf>
    <xf numFmtId="0" fontId="27" fillId="0" borderId="0" xfId="52" applyFont="1" applyFill="1" applyAlignment="1">
      <alignment/>
      <protection/>
    </xf>
    <xf numFmtId="0" fontId="28" fillId="0" borderId="27" xfId="52" applyFont="1" applyFill="1" applyBorder="1" applyAlignment="1">
      <alignment horizontal="left" vertical="center" wrapText="1"/>
      <protection/>
    </xf>
    <xf numFmtId="0" fontId="28" fillId="0" borderId="27" xfId="52" applyFont="1" applyFill="1" applyBorder="1" applyAlignment="1">
      <alignment horizontal="center" vertical="center" wrapText="1"/>
      <protection/>
    </xf>
    <xf numFmtId="0" fontId="16" fillId="0" borderId="27" xfId="52" applyFont="1" applyFill="1" applyBorder="1" applyAlignment="1">
      <alignment horizontal="center" vertical="center" wrapText="1"/>
      <protection/>
    </xf>
    <xf numFmtId="0" fontId="29" fillId="0" borderId="27" xfId="52" applyFont="1" applyFill="1" applyBorder="1" applyAlignment="1">
      <alignment horizontal="center" vertical="center"/>
      <protection/>
    </xf>
    <xf numFmtId="0" fontId="30" fillId="0" borderId="27" xfId="52" applyFont="1" applyFill="1" applyBorder="1" applyAlignment="1">
      <alignment horizontal="center"/>
      <protection/>
    </xf>
    <xf numFmtId="0" fontId="57" fillId="0" borderId="27" xfId="52" applyFont="1" applyFill="1" applyBorder="1" applyAlignment="1">
      <alignment wrapText="1"/>
      <protection/>
    </xf>
    <xf numFmtId="0" fontId="32" fillId="0" borderId="27" xfId="52" applyFont="1" applyFill="1" applyBorder="1" applyAlignment="1">
      <alignment horizontal="left"/>
      <protection/>
    </xf>
    <xf numFmtId="0" fontId="31" fillId="0" borderId="27" xfId="0" applyFont="1" applyFill="1" applyBorder="1" applyAlignment="1">
      <alignment/>
    </xf>
    <xf numFmtId="0" fontId="32" fillId="0" borderId="27" xfId="52" applyFont="1" applyFill="1" applyBorder="1" applyAlignment="1">
      <alignment/>
      <protection/>
    </xf>
    <xf numFmtId="0" fontId="29" fillId="0" borderId="0" xfId="52" applyFont="1" applyFill="1" applyAlignment="1">
      <alignment vertical="center"/>
      <protection/>
    </xf>
    <xf numFmtId="0" fontId="57" fillId="0" borderId="27" xfId="52" applyFont="1" applyFill="1" applyBorder="1" applyAlignment="1">
      <alignment/>
      <protection/>
    </xf>
    <xf numFmtId="0" fontId="31" fillId="0" borderId="27" xfId="52" applyFont="1" applyFill="1" applyBorder="1" applyAlignment="1">
      <alignment/>
      <protection/>
    </xf>
    <xf numFmtId="0" fontId="32" fillId="0" borderId="27" xfId="52" applyFont="1" applyFill="1" applyBorder="1" applyAlignment="1">
      <alignment wrapText="1"/>
      <protection/>
    </xf>
    <xf numFmtId="0" fontId="31" fillId="0" borderId="27" xfId="52" applyFont="1" applyFill="1" applyBorder="1" applyAlignment="1">
      <alignment wrapText="1"/>
      <protection/>
    </xf>
    <xf numFmtId="0" fontId="33" fillId="0" borderId="27" xfId="52" applyFont="1" applyFill="1" applyBorder="1" applyAlignment="1">
      <alignment horizontal="center"/>
      <protection/>
    </xf>
    <xf numFmtId="0" fontId="31" fillId="0" borderId="27" xfId="52" applyFont="1" applyFill="1" applyBorder="1" applyAlignment="1">
      <alignment horizontal="left"/>
      <protection/>
    </xf>
    <xf numFmtId="0" fontId="25" fillId="0" borderId="0" xfId="0" applyFont="1" applyFill="1" applyAlignment="1">
      <alignment horizontal="center"/>
    </xf>
    <xf numFmtId="0" fontId="34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left" vertical="center"/>
    </xf>
    <xf numFmtId="0" fontId="35" fillId="0" borderId="3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" fontId="31" fillId="0" borderId="37" xfId="0" applyNumberFormat="1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6" fillId="0" borderId="27" xfId="52" applyFont="1" applyFill="1" applyBorder="1" applyAlignment="1">
      <alignment horizontal="center" vertical="center"/>
      <protection/>
    </xf>
    <xf numFmtId="0" fontId="29" fillId="0" borderId="27" xfId="52" applyFont="1" applyFill="1" applyBorder="1" applyAlignment="1">
      <alignment horizontal="center"/>
      <protection/>
    </xf>
    <xf numFmtId="0" fontId="29" fillId="34" borderId="27" xfId="52" applyFont="1" applyFill="1" applyBorder="1" applyAlignment="1">
      <alignment horizontal="center"/>
      <protection/>
    </xf>
    <xf numFmtId="0" fontId="31" fillId="34" borderId="27" xfId="52" applyFont="1" applyFill="1" applyBorder="1" applyAlignment="1">
      <alignment wrapText="1"/>
      <protection/>
    </xf>
    <xf numFmtId="0" fontId="27" fillId="34" borderId="27" xfId="0" applyFont="1" applyFill="1" applyBorder="1" applyAlignment="1">
      <alignment/>
    </xf>
    <xf numFmtId="0" fontId="0" fillId="34" borderId="27" xfId="52" applyFont="1" applyFill="1" applyBorder="1" applyAlignment="1">
      <alignment horizontal="center" vertical="center"/>
      <protection/>
    </xf>
    <xf numFmtId="0" fontId="36" fillId="34" borderId="27" xfId="52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39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2" fontId="29" fillId="0" borderId="35" xfId="0" applyNumberFormat="1" applyFont="1" applyFill="1" applyBorder="1" applyAlignment="1">
      <alignment horizontal="center"/>
    </xf>
    <xf numFmtId="2" fontId="29" fillId="0" borderId="27" xfId="0" applyNumberFormat="1" applyFont="1" applyFill="1" applyBorder="1" applyAlignment="1">
      <alignment horizontal="center"/>
    </xf>
    <xf numFmtId="2" fontId="29" fillId="0" borderId="36" xfId="0" applyNumberFormat="1" applyFont="1" applyFill="1" applyBorder="1" applyAlignment="1">
      <alignment horizontal="center"/>
    </xf>
    <xf numFmtId="2" fontId="32" fillId="0" borderId="37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2" fontId="29" fillId="0" borderId="17" xfId="0" applyNumberFormat="1" applyFont="1" applyFill="1" applyBorder="1" applyAlignment="1">
      <alignment horizontal="center"/>
    </xf>
    <xf numFmtId="2" fontId="29" fillId="0" borderId="38" xfId="0" applyNumberFormat="1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2" fontId="32" fillId="0" borderId="40" xfId="0" applyNumberFormat="1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2" fontId="29" fillId="0" borderId="41" xfId="0" applyNumberFormat="1" applyFont="1" applyFill="1" applyBorder="1" applyAlignment="1">
      <alignment horizontal="center"/>
    </xf>
    <xf numFmtId="2" fontId="29" fillId="0" borderId="42" xfId="0" applyNumberFormat="1" applyFont="1" applyFill="1" applyBorder="1" applyAlignment="1">
      <alignment horizontal="center"/>
    </xf>
    <xf numFmtId="2" fontId="29" fillId="0" borderId="43" xfId="0" applyNumberFormat="1" applyFont="1" applyFill="1" applyBorder="1" applyAlignment="1">
      <alignment horizontal="center"/>
    </xf>
    <xf numFmtId="2" fontId="32" fillId="0" borderId="44" xfId="0" applyNumberFormat="1" applyFont="1" applyFill="1" applyBorder="1" applyAlignment="1">
      <alignment horizontal="center"/>
    </xf>
    <xf numFmtId="1" fontId="31" fillId="0" borderId="44" xfId="0" applyNumberFormat="1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2" fontId="29" fillId="0" borderId="28" xfId="0" applyNumberFormat="1" applyFont="1" applyFill="1" applyBorder="1" applyAlignment="1">
      <alignment horizontal="center"/>
    </xf>
    <xf numFmtId="2" fontId="29" fillId="0" borderId="29" xfId="0" applyNumberFormat="1" applyFont="1" applyFill="1" applyBorder="1" applyAlignment="1">
      <alignment horizontal="center"/>
    </xf>
    <xf numFmtId="2" fontId="29" fillId="0" borderId="30" xfId="0" applyNumberFormat="1" applyFont="1" applyFill="1" applyBorder="1" applyAlignment="1">
      <alignment horizontal="center"/>
    </xf>
    <xf numFmtId="2" fontId="32" fillId="0" borderId="45" xfId="0" applyNumberFormat="1" applyFont="1" applyFill="1" applyBorder="1" applyAlignment="1">
      <alignment horizontal="center"/>
    </xf>
    <xf numFmtId="1" fontId="31" fillId="0" borderId="45" xfId="0" applyNumberFormat="1" applyFont="1" applyFill="1" applyBorder="1" applyAlignment="1">
      <alignment horizontal="center"/>
    </xf>
    <xf numFmtId="0" fontId="35" fillId="34" borderId="46" xfId="0" applyFont="1" applyFill="1" applyBorder="1" applyAlignment="1">
      <alignment horizontal="center"/>
    </xf>
    <xf numFmtId="0" fontId="32" fillId="34" borderId="34" xfId="0" applyFont="1" applyFill="1" applyBorder="1" applyAlignment="1">
      <alignment horizontal="left" vertical="center"/>
    </xf>
    <xf numFmtId="0" fontId="1" fillId="34" borderId="4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29" fillId="34" borderId="46" xfId="0" applyFont="1" applyFill="1" applyBorder="1" applyAlignment="1">
      <alignment horizontal="center" vertical="center"/>
    </xf>
    <xf numFmtId="0" fontId="29" fillId="34" borderId="47" xfId="0" applyFont="1" applyFill="1" applyBorder="1" applyAlignment="1">
      <alignment horizontal="center" vertical="center"/>
    </xf>
    <xf numFmtId="0" fontId="29" fillId="34" borderId="48" xfId="0" applyFont="1" applyFill="1" applyBorder="1" applyAlignment="1">
      <alignment horizontal="center" vertical="center"/>
    </xf>
    <xf numFmtId="2" fontId="29" fillId="34" borderId="46" xfId="0" applyNumberFormat="1" applyFont="1" applyFill="1" applyBorder="1" applyAlignment="1">
      <alignment horizontal="center"/>
    </xf>
    <xf numFmtId="2" fontId="29" fillId="34" borderId="47" xfId="0" applyNumberFormat="1" applyFont="1" applyFill="1" applyBorder="1" applyAlignment="1">
      <alignment horizontal="center"/>
    </xf>
    <xf numFmtId="2" fontId="29" fillId="34" borderId="48" xfId="0" applyNumberFormat="1" applyFont="1" applyFill="1" applyBorder="1" applyAlignment="1">
      <alignment horizontal="center"/>
    </xf>
    <xf numFmtId="2" fontId="32" fillId="34" borderId="49" xfId="0" applyNumberFormat="1" applyFont="1" applyFill="1" applyBorder="1" applyAlignment="1">
      <alignment horizontal="center"/>
    </xf>
    <xf numFmtId="1" fontId="31" fillId="34" borderId="49" xfId="0" applyNumberFormat="1" applyFont="1" applyFill="1" applyBorder="1" applyAlignment="1">
      <alignment horizontal="center"/>
    </xf>
    <xf numFmtId="0" fontId="35" fillId="34" borderId="27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/>
    </xf>
    <xf numFmtId="2" fontId="29" fillId="34" borderId="35" xfId="0" applyNumberFormat="1" applyFont="1" applyFill="1" applyBorder="1" applyAlignment="1">
      <alignment horizontal="center"/>
    </xf>
    <xf numFmtId="2" fontId="29" fillId="34" borderId="27" xfId="0" applyNumberFormat="1" applyFont="1" applyFill="1" applyBorder="1" applyAlignment="1">
      <alignment horizontal="center"/>
    </xf>
    <xf numFmtId="2" fontId="29" fillId="34" borderId="36" xfId="0" applyNumberFormat="1" applyFont="1" applyFill="1" applyBorder="1" applyAlignment="1">
      <alignment horizontal="center"/>
    </xf>
    <xf numFmtId="2" fontId="32" fillId="34" borderId="37" xfId="0" applyNumberFormat="1" applyFont="1" applyFill="1" applyBorder="1" applyAlignment="1">
      <alignment horizontal="center"/>
    </xf>
    <xf numFmtId="1" fontId="31" fillId="34" borderId="37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4" fillId="33" borderId="25" xfId="52" applyFont="1" applyFill="1" applyBorder="1" applyAlignment="1">
      <alignment horizontal="center" vertical="center" wrapText="1"/>
      <protection/>
    </xf>
    <xf numFmtId="0" fontId="7" fillId="33" borderId="25" xfId="52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left"/>
    </xf>
    <xf numFmtId="0" fontId="59" fillId="0" borderId="0" xfId="52" applyFont="1" applyFill="1" applyAlignment="1">
      <alignment horizontal="center" vertical="top"/>
      <protection/>
    </xf>
    <xf numFmtId="0" fontId="60" fillId="0" borderId="0" xfId="52" applyFont="1" applyFill="1" applyAlignment="1">
      <alignment horizontal="center"/>
      <protection/>
    </xf>
    <xf numFmtId="0" fontId="38" fillId="0" borderId="0" xfId="0" applyFont="1" applyFill="1" applyAlignment="1">
      <alignment horizontal="center" wrapText="1"/>
    </xf>
    <xf numFmtId="0" fontId="35" fillId="0" borderId="41" xfId="0" applyFont="1" applyFill="1" applyBorder="1" applyAlignment="1">
      <alignment horizontal="center" wrapText="1"/>
    </xf>
    <xf numFmtId="0" fontId="35" fillId="0" borderId="28" xfId="0" applyFont="1" applyFill="1" applyBorder="1" applyAlignment="1">
      <alignment horizontal="center" wrapText="1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4" fillId="33" borderId="54" xfId="52" applyFont="1" applyFill="1" applyBorder="1" applyAlignment="1">
      <alignment horizontal="center" vertical="center" wrapText="1"/>
      <protection/>
    </xf>
    <xf numFmtId="0" fontId="4" fillId="33" borderId="55" xfId="52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2" fillId="33" borderId="0" xfId="52" applyFont="1" applyFill="1" applyBorder="1" applyAlignment="1">
      <alignment horizontal="center" wrapText="1"/>
      <protection/>
    </xf>
    <xf numFmtId="14" fontId="5" fillId="33" borderId="0" xfId="52" applyNumberFormat="1" applyFont="1" applyFill="1" applyAlignment="1">
      <alignment horizontal="center" vertical="center" wrapText="1"/>
      <protection/>
    </xf>
    <xf numFmtId="0" fontId="5" fillId="33" borderId="54" xfId="52" applyFont="1" applyFill="1" applyBorder="1" applyAlignment="1">
      <alignment horizontal="center" vertical="center" wrapText="1"/>
      <protection/>
    </xf>
    <xf numFmtId="0" fontId="4" fillId="33" borderId="56" xfId="52" applyFont="1" applyFill="1" applyBorder="1" applyAlignment="1">
      <alignment horizontal="center" vertical="center" wrapText="1"/>
      <protection/>
    </xf>
    <xf numFmtId="0" fontId="4" fillId="33" borderId="57" xfId="52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19050</xdr:rowOff>
    </xdr:from>
    <xdr:to>
      <xdr:col>0</xdr:col>
      <xdr:colOff>276225</xdr:colOff>
      <xdr:row>2</xdr:row>
      <xdr:rowOff>57150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858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0</xdr:row>
      <xdr:rowOff>0</xdr:rowOff>
    </xdr:from>
    <xdr:to>
      <xdr:col>3</xdr:col>
      <xdr:colOff>933450</xdr:colOff>
      <xdr:row>1</xdr:row>
      <xdr:rowOff>142875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0</xdr:row>
      <xdr:rowOff>0</xdr:rowOff>
    </xdr:from>
    <xdr:to>
      <xdr:col>5</xdr:col>
      <xdr:colOff>152400</xdr:colOff>
      <xdr:row>1</xdr:row>
      <xdr:rowOff>57150</xdr:rowOff>
    </xdr:to>
    <xdr:pic>
      <xdr:nvPicPr>
        <xdr:cNvPr id="3" name="Рисунок 3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0</xdr:row>
      <xdr:rowOff>9525</xdr:rowOff>
    </xdr:from>
    <xdr:to>
      <xdr:col>14</xdr:col>
      <xdr:colOff>590550</xdr:colOff>
      <xdr:row>1</xdr:row>
      <xdr:rowOff>57150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9525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647700</xdr:colOff>
      <xdr:row>0</xdr:row>
      <xdr:rowOff>0</xdr:rowOff>
    </xdr:from>
    <xdr:to>
      <xdr:col>15</xdr:col>
      <xdr:colOff>495300</xdr:colOff>
      <xdr:row>0</xdr:row>
      <xdr:rowOff>523875</xdr:rowOff>
    </xdr:to>
    <xdr:pic>
      <xdr:nvPicPr>
        <xdr:cNvPr id="2" name="Рисунок 2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56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409575</xdr:colOff>
      <xdr:row>0</xdr:row>
      <xdr:rowOff>0</xdr:rowOff>
    </xdr:from>
    <xdr:to>
      <xdr:col>13</xdr:col>
      <xdr:colOff>304800</xdr:colOff>
      <xdr:row>1</xdr:row>
      <xdr:rowOff>28575</xdr:rowOff>
    </xdr:to>
    <xdr:pic>
      <xdr:nvPicPr>
        <xdr:cNvPr id="1" name="Рисунок 1" descr="Logo_BAF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0</xdr:row>
      <xdr:rowOff>0</xdr:rowOff>
    </xdr:from>
    <xdr:to>
      <xdr:col>12</xdr:col>
      <xdr:colOff>381000</xdr:colOff>
      <xdr:row>1</xdr:row>
      <xdr:rowOff>85725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19050</xdr:rowOff>
    </xdr:from>
    <xdr:to>
      <xdr:col>0</xdr:col>
      <xdr:colOff>276225</xdr:colOff>
      <xdr:row>3</xdr:row>
      <xdr:rowOff>57150</xdr:rowOff>
    </xdr:to>
    <xdr:pic>
      <xdr:nvPicPr>
        <xdr:cNvPr id="1" name="Рисунок 1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476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0</xdr:rowOff>
    </xdr:from>
    <xdr:to>
      <xdr:col>1</xdr:col>
      <xdr:colOff>638175</xdr:colOff>
      <xdr:row>4</xdr:row>
      <xdr:rowOff>28575</xdr:rowOff>
    </xdr:to>
    <xdr:pic>
      <xdr:nvPicPr>
        <xdr:cNvPr id="2" name="Рисунок 2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0</xdr:rowOff>
    </xdr:from>
    <xdr:to>
      <xdr:col>6</xdr:col>
      <xdr:colOff>266700</xdr:colOff>
      <xdr:row>3</xdr:row>
      <xdr:rowOff>9525</xdr:rowOff>
    </xdr:to>
    <xdr:pic>
      <xdr:nvPicPr>
        <xdr:cNvPr id="3" name="Рисунок 4" descr="Logo_R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0</xdr:row>
      <xdr:rowOff>0</xdr:rowOff>
    </xdr:from>
    <xdr:to>
      <xdr:col>7</xdr:col>
      <xdr:colOff>247650</xdr:colOff>
      <xdr:row>2</xdr:row>
      <xdr:rowOff>114300</xdr:rowOff>
    </xdr:to>
    <xdr:pic>
      <xdr:nvPicPr>
        <xdr:cNvPr id="4" name="Рисунок 5" descr="Logo_BAF.e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37" sqref="C37"/>
    </sheetView>
  </sheetViews>
  <sheetFormatPr defaultColWidth="9.140625" defaultRowHeight="15"/>
  <cols>
    <col min="1" max="1" width="4.140625" style="59" bestFit="1" customWidth="1"/>
    <col min="2" max="2" width="6.28125" style="59" bestFit="1" customWidth="1"/>
    <col min="3" max="3" width="27.7109375" style="59" bestFit="1" customWidth="1"/>
    <col min="4" max="4" width="16.421875" style="59" bestFit="1" customWidth="1"/>
    <col min="5" max="5" width="17.00390625" style="59" customWidth="1"/>
    <col min="6" max="6" width="17.8515625" style="59" customWidth="1"/>
    <col min="7" max="7" width="22.7109375" style="59" bestFit="1" customWidth="1"/>
    <col min="8" max="16384" width="9.140625" style="59" customWidth="1"/>
  </cols>
  <sheetData>
    <row r="1" ht="52.5" customHeight="1"/>
    <row r="2" ht="15"/>
    <row r="3" spans="1:7" s="53" customFormat="1" ht="23.25">
      <c r="A3" s="177" t="s">
        <v>75</v>
      </c>
      <c r="B3" s="177"/>
      <c r="C3" s="177"/>
      <c r="D3" s="177"/>
      <c r="E3" s="177"/>
      <c r="F3" s="177"/>
      <c r="G3" s="177"/>
    </row>
    <row r="4" spans="1:7" s="53" customFormat="1" ht="18.75">
      <c r="A4" s="178" t="s">
        <v>76</v>
      </c>
      <c r="B4" s="178"/>
      <c r="C4" s="178"/>
      <c r="D4" s="178"/>
      <c r="E4" s="178"/>
      <c r="F4" s="178"/>
      <c r="G4" s="178"/>
    </row>
    <row r="5" spans="1:4" s="53" customFormat="1" ht="14.25" customHeight="1">
      <c r="A5" s="60"/>
      <c r="D5" s="54"/>
    </row>
    <row r="6" spans="1:7" s="53" customFormat="1" ht="18.75">
      <c r="A6" s="178" t="s">
        <v>50</v>
      </c>
      <c r="B6" s="178"/>
      <c r="C6" s="178"/>
      <c r="D6" s="178"/>
      <c r="E6" s="178"/>
      <c r="F6" s="178"/>
      <c r="G6" s="178"/>
    </row>
    <row r="7" spans="2:7" s="61" customFormat="1" ht="12.75">
      <c r="B7" s="62"/>
      <c r="C7" s="62"/>
      <c r="D7" s="62"/>
      <c r="E7" s="62"/>
      <c r="F7" s="62"/>
      <c r="G7" s="62"/>
    </row>
    <row r="8" spans="1:7" s="31" customFormat="1" ht="30.75" customHeight="1">
      <c r="A8" s="63" t="s">
        <v>3</v>
      </c>
      <c r="B8" s="64" t="s">
        <v>4</v>
      </c>
      <c r="C8" s="64" t="s">
        <v>23</v>
      </c>
      <c r="D8" s="64" t="s">
        <v>22</v>
      </c>
      <c r="E8" s="64" t="s">
        <v>52</v>
      </c>
      <c r="F8" s="65" t="s">
        <v>53</v>
      </c>
      <c r="G8" s="64" t="s">
        <v>51</v>
      </c>
    </row>
    <row r="9" spans="1:7" s="72" customFormat="1" ht="20.25" customHeight="1">
      <c r="A9" s="66">
        <v>1</v>
      </c>
      <c r="B9" s="67">
        <v>1</v>
      </c>
      <c r="C9" s="68" t="s">
        <v>24</v>
      </c>
      <c r="D9" s="69" t="s">
        <v>82</v>
      </c>
      <c r="E9" s="70" t="s">
        <v>5</v>
      </c>
      <c r="F9" s="71" t="s">
        <v>18</v>
      </c>
      <c r="G9" s="70" t="s">
        <v>7</v>
      </c>
    </row>
    <row r="10" spans="1:7" s="72" customFormat="1" ht="20.25" customHeight="1">
      <c r="A10" s="66">
        <v>2</v>
      </c>
      <c r="B10" s="67">
        <v>2</v>
      </c>
      <c r="C10" s="68" t="s">
        <v>25</v>
      </c>
      <c r="D10" s="69" t="s">
        <v>83</v>
      </c>
      <c r="E10" s="70" t="s">
        <v>5</v>
      </c>
      <c r="F10" s="71" t="s">
        <v>42</v>
      </c>
      <c r="G10" s="70" t="s">
        <v>38</v>
      </c>
    </row>
    <row r="11" spans="1:7" s="31" customFormat="1" ht="20.25" customHeight="1">
      <c r="A11" s="66">
        <v>3</v>
      </c>
      <c r="B11" s="67">
        <v>5</v>
      </c>
      <c r="C11" s="73" t="s">
        <v>26</v>
      </c>
      <c r="D11" s="69" t="s">
        <v>84</v>
      </c>
      <c r="E11" s="70" t="s">
        <v>5</v>
      </c>
      <c r="F11" s="74" t="s">
        <v>13</v>
      </c>
      <c r="G11" s="70" t="s">
        <v>39</v>
      </c>
    </row>
    <row r="12" spans="1:7" s="31" customFormat="1" ht="20.25" customHeight="1">
      <c r="A12" s="66">
        <v>4</v>
      </c>
      <c r="B12" s="67">
        <v>7</v>
      </c>
      <c r="C12" s="71" t="s">
        <v>27</v>
      </c>
      <c r="D12" s="69" t="s">
        <v>85</v>
      </c>
      <c r="E12" s="70" t="s">
        <v>5</v>
      </c>
      <c r="F12" s="70" t="s">
        <v>43</v>
      </c>
      <c r="G12" s="71"/>
    </row>
    <row r="13" spans="1:7" s="31" customFormat="1" ht="20.25" customHeight="1">
      <c r="A13" s="66">
        <v>5</v>
      </c>
      <c r="B13" s="67">
        <v>9</v>
      </c>
      <c r="C13" s="75" t="s">
        <v>28</v>
      </c>
      <c r="D13" s="69" t="s">
        <v>86</v>
      </c>
      <c r="E13" s="71" t="s">
        <v>10</v>
      </c>
      <c r="F13" s="70" t="s">
        <v>12</v>
      </c>
      <c r="G13" s="70" t="s">
        <v>11</v>
      </c>
    </row>
    <row r="14" spans="1:7" s="31" customFormat="1" ht="20.25" customHeight="1">
      <c r="A14" s="66">
        <v>6</v>
      </c>
      <c r="B14" s="67">
        <v>10</v>
      </c>
      <c r="C14" s="76" t="s">
        <v>29</v>
      </c>
      <c r="D14" s="69" t="s">
        <v>81</v>
      </c>
      <c r="E14" s="70" t="s">
        <v>19</v>
      </c>
      <c r="F14" s="70" t="s">
        <v>14</v>
      </c>
      <c r="G14" s="70" t="s">
        <v>39</v>
      </c>
    </row>
    <row r="15" spans="1:7" s="31" customFormat="1" ht="20.25" customHeight="1">
      <c r="A15" s="66">
        <v>7</v>
      </c>
      <c r="B15" s="67">
        <v>13</v>
      </c>
      <c r="C15" s="76" t="s">
        <v>30</v>
      </c>
      <c r="D15" s="69" t="s">
        <v>87</v>
      </c>
      <c r="E15" s="70" t="s">
        <v>5</v>
      </c>
      <c r="F15" s="70" t="s">
        <v>44</v>
      </c>
      <c r="G15" s="70"/>
    </row>
    <row r="16" spans="1:7" s="31" customFormat="1" ht="20.25" customHeight="1">
      <c r="A16" s="66">
        <v>8</v>
      </c>
      <c r="B16" s="67">
        <v>14</v>
      </c>
      <c r="C16" s="76" t="s">
        <v>31</v>
      </c>
      <c r="D16" s="69" t="s">
        <v>88</v>
      </c>
      <c r="E16" s="70" t="s">
        <v>5</v>
      </c>
      <c r="F16" s="70" t="s">
        <v>17</v>
      </c>
      <c r="G16" s="70" t="s">
        <v>40</v>
      </c>
    </row>
    <row r="17" spans="1:7" s="31" customFormat="1" ht="20.25" customHeight="1">
      <c r="A17" s="66">
        <v>9</v>
      </c>
      <c r="B17" s="67">
        <v>15</v>
      </c>
      <c r="C17" s="76" t="s">
        <v>32</v>
      </c>
      <c r="D17" s="69" t="s">
        <v>89</v>
      </c>
      <c r="E17" s="70" t="s">
        <v>5</v>
      </c>
      <c r="F17" s="70" t="s">
        <v>9</v>
      </c>
      <c r="G17" s="70" t="s">
        <v>8</v>
      </c>
    </row>
    <row r="18" spans="1:7" s="31" customFormat="1" ht="20.25" customHeight="1">
      <c r="A18" s="66">
        <v>10</v>
      </c>
      <c r="B18" s="67">
        <v>16</v>
      </c>
      <c r="C18" s="68" t="s">
        <v>103</v>
      </c>
      <c r="D18" s="69" t="s">
        <v>90</v>
      </c>
      <c r="E18" s="70" t="s">
        <v>78</v>
      </c>
      <c r="F18" s="70" t="s">
        <v>79</v>
      </c>
      <c r="G18" s="70" t="s">
        <v>80</v>
      </c>
    </row>
    <row r="19" spans="1:7" s="31" customFormat="1" ht="20.25" customHeight="1">
      <c r="A19" s="66">
        <v>11</v>
      </c>
      <c r="B19" s="67">
        <v>17</v>
      </c>
      <c r="C19" s="70" t="s">
        <v>34</v>
      </c>
      <c r="D19" s="69" t="s">
        <v>91</v>
      </c>
      <c r="E19" s="70" t="s">
        <v>5</v>
      </c>
      <c r="F19" s="70" t="s">
        <v>42</v>
      </c>
      <c r="G19" s="70" t="s">
        <v>41</v>
      </c>
    </row>
    <row r="20" spans="1:7" s="31" customFormat="1" ht="20.25" customHeight="1">
      <c r="A20" s="66">
        <v>12</v>
      </c>
      <c r="B20" s="67">
        <v>22</v>
      </c>
      <c r="C20" s="68" t="s">
        <v>35</v>
      </c>
      <c r="D20" s="69" t="s">
        <v>93</v>
      </c>
      <c r="E20" s="70" t="s">
        <v>5</v>
      </c>
      <c r="F20" s="70" t="s">
        <v>46</v>
      </c>
      <c r="G20" s="71" t="s">
        <v>21</v>
      </c>
    </row>
    <row r="21" spans="1:7" s="31" customFormat="1" ht="20.25" customHeight="1">
      <c r="A21" s="66">
        <v>13</v>
      </c>
      <c r="B21" s="77">
        <v>23</v>
      </c>
      <c r="C21" s="71" t="s">
        <v>33</v>
      </c>
      <c r="D21" s="78" t="s">
        <v>92</v>
      </c>
      <c r="E21" s="70" t="s">
        <v>15</v>
      </c>
      <c r="F21" s="71" t="s">
        <v>45</v>
      </c>
      <c r="G21" s="70" t="s">
        <v>20</v>
      </c>
    </row>
    <row r="22" spans="1:7" s="31" customFormat="1" ht="20.25" customHeight="1">
      <c r="A22" s="66">
        <v>14</v>
      </c>
      <c r="B22" s="67">
        <v>24</v>
      </c>
      <c r="C22" s="68" t="s">
        <v>48</v>
      </c>
      <c r="D22" s="69" t="s">
        <v>94</v>
      </c>
      <c r="E22" s="71" t="s">
        <v>5</v>
      </c>
      <c r="F22" s="55" t="s">
        <v>47</v>
      </c>
      <c r="G22" s="70" t="s">
        <v>6</v>
      </c>
    </row>
    <row r="23" spans="1:7" s="31" customFormat="1" ht="20.25" customHeight="1">
      <c r="A23" s="66">
        <v>15</v>
      </c>
      <c r="B23" s="67">
        <v>25</v>
      </c>
      <c r="C23" s="68" t="s">
        <v>36</v>
      </c>
      <c r="D23" s="69" t="s">
        <v>95</v>
      </c>
      <c r="E23" s="70" t="s">
        <v>5</v>
      </c>
      <c r="F23" s="70" t="s">
        <v>42</v>
      </c>
      <c r="G23" s="74" t="s">
        <v>38</v>
      </c>
    </row>
    <row r="24" spans="1:7" s="31" customFormat="1" ht="20.25" customHeight="1">
      <c r="A24" s="66">
        <v>16</v>
      </c>
      <c r="B24" s="67">
        <v>28</v>
      </c>
      <c r="C24" s="68" t="s">
        <v>49</v>
      </c>
      <c r="D24" s="69" t="s">
        <v>96</v>
      </c>
      <c r="E24" s="70" t="s">
        <v>15</v>
      </c>
      <c r="F24" s="70" t="s">
        <v>16</v>
      </c>
      <c r="G24" s="71" t="s">
        <v>20</v>
      </c>
    </row>
    <row r="25" spans="1:7" s="72" customFormat="1" ht="20.25" customHeight="1">
      <c r="A25" s="66">
        <v>17</v>
      </c>
      <c r="B25" s="67">
        <v>33</v>
      </c>
      <c r="C25" s="76" t="s">
        <v>77</v>
      </c>
      <c r="D25" s="69" t="s">
        <v>97</v>
      </c>
      <c r="E25" s="70" t="s">
        <v>78</v>
      </c>
      <c r="F25" s="70" t="s">
        <v>79</v>
      </c>
      <c r="G25" s="70" t="s">
        <v>80</v>
      </c>
    </row>
    <row r="26" spans="1:7" s="31" customFormat="1" ht="20.25" customHeight="1">
      <c r="A26" s="66">
        <v>18</v>
      </c>
      <c r="B26" s="67">
        <v>36</v>
      </c>
      <c r="C26" s="68" t="s">
        <v>37</v>
      </c>
      <c r="D26" s="69" t="s">
        <v>98</v>
      </c>
      <c r="E26" s="70" t="s">
        <v>5</v>
      </c>
      <c r="F26" s="70" t="s">
        <v>17</v>
      </c>
      <c r="G26" s="70" t="s">
        <v>8</v>
      </c>
    </row>
    <row r="27" spans="1:7" s="31" customFormat="1" ht="20.25" customHeight="1">
      <c r="A27" s="66">
        <v>19</v>
      </c>
      <c r="B27" s="67">
        <v>55</v>
      </c>
      <c r="C27" s="76" t="s">
        <v>104</v>
      </c>
      <c r="D27" s="69" t="s">
        <v>105</v>
      </c>
      <c r="E27" s="70" t="s">
        <v>5</v>
      </c>
      <c r="F27" s="70" t="s">
        <v>106</v>
      </c>
      <c r="G27" s="70"/>
    </row>
    <row r="29" s="173" customFormat="1" ht="15"/>
    <row r="30" spans="3:6" s="173" customFormat="1" ht="15">
      <c r="C30" s="173" t="s">
        <v>69</v>
      </c>
      <c r="F30" s="173" t="s">
        <v>70</v>
      </c>
    </row>
    <row r="31" s="173" customFormat="1" ht="15"/>
    <row r="32" spans="3:6" s="173" customFormat="1" ht="15">
      <c r="C32" s="173" t="s">
        <v>71</v>
      </c>
      <c r="F32" s="173" t="s">
        <v>72</v>
      </c>
    </row>
  </sheetData>
  <sheetProtection/>
  <mergeCells count="3">
    <mergeCell ref="A3:G3"/>
    <mergeCell ref="A4:G4"/>
    <mergeCell ref="A6:G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7" sqref="B27"/>
    </sheetView>
  </sheetViews>
  <sheetFormatPr defaultColWidth="9.140625" defaultRowHeight="15"/>
  <cols>
    <col min="1" max="1" width="4.140625" style="79" bestFit="1" customWidth="1"/>
    <col min="2" max="2" width="28.57421875" style="59" bestFit="1" customWidth="1"/>
    <col min="3" max="5" width="7.8515625" style="99" customWidth="1"/>
    <col min="6" max="14" width="7.8515625" style="100" customWidth="1"/>
    <col min="15" max="16" width="10.7109375" style="100" customWidth="1"/>
    <col min="17" max="16384" width="9.140625" style="59" customWidth="1"/>
  </cols>
  <sheetData>
    <row r="1" spans="3:16" ht="42" customHeight="1">
      <c r="C1" s="179" t="s">
        <v>99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80"/>
      <c r="P1" s="80"/>
    </row>
    <row r="2" spans="1:16" s="57" customFormat="1" ht="11.25">
      <c r="A2" s="79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2:16" ht="21">
      <c r="B3" s="184" t="s">
        <v>54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80"/>
      <c r="P3" s="80"/>
    </row>
    <row r="4" spans="1:16" s="57" customFormat="1" ht="12" thickBot="1">
      <c r="A4" s="79"/>
      <c r="C4" s="79"/>
      <c r="D4" s="79"/>
      <c r="E4" s="79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">
      <c r="A5" s="180" t="s">
        <v>3</v>
      </c>
      <c r="B5" s="185" t="s">
        <v>58</v>
      </c>
      <c r="C5" s="187" t="s">
        <v>60</v>
      </c>
      <c r="D5" s="188"/>
      <c r="E5" s="189"/>
      <c r="F5" s="190" t="s">
        <v>55</v>
      </c>
      <c r="G5" s="191"/>
      <c r="H5" s="192"/>
      <c r="I5" s="190" t="s">
        <v>61</v>
      </c>
      <c r="J5" s="191"/>
      <c r="K5" s="192"/>
      <c r="L5" s="187" t="s">
        <v>56</v>
      </c>
      <c r="M5" s="188"/>
      <c r="N5" s="189"/>
      <c r="O5" s="182" t="s">
        <v>57</v>
      </c>
      <c r="P5" s="182" t="s">
        <v>59</v>
      </c>
    </row>
    <row r="6" spans="1:16" ht="15.75" thickBot="1">
      <c r="A6" s="181"/>
      <c r="B6" s="186"/>
      <c r="C6" s="82">
        <v>1</v>
      </c>
      <c r="D6" s="83">
        <v>2</v>
      </c>
      <c r="E6" s="84">
        <v>3</v>
      </c>
      <c r="F6" s="82">
        <v>1</v>
      </c>
      <c r="G6" s="83">
        <v>2</v>
      </c>
      <c r="H6" s="84">
        <v>3</v>
      </c>
      <c r="I6" s="82">
        <v>1</v>
      </c>
      <c r="J6" s="83">
        <v>2</v>
      </c>
      <c r="K6" s="85">
        <v>3</v>
      </c>
      <c r="L6" s="86">
        <v>1</v>
      </c>
      <c r="M6" s="87">
        <v>2</v>
      </c>
      <c r="N6" s="88">
        <v>3</v>
      </c>
      <c r="O6" s="183"/>
      <c r="P6" s="183"/>
    </row>
    <row r="7" spans="1:16" ht="18.75" customHeight="1">
      <c r="A7" s="125">
        <v>1</v>
      </c>
      <c r="B7" s="126" t="str">
        <f>CONCATENATE(допущенные!B14," ",допущенные!C14)</f>
        <v>10 ШИКОВ Никита</v>
      </c>
      <c r="C7" s="127">
        <v>94</v>
      </c>
      <c r="D7" s="128">
        <v>85</v>
      </c>
      <c r="E7" s="129">
        <v>96</v>
      </c>
      <c r="F7" s="130">
        <v>91</v>
      </c>
      <c r="G7" s="131">
        <v>84</v>
      </c>
      <c r="H7" s="132">
        <v>95</v>
      </c>
      <c r="I7" s="130">
        <v>90</v>
      </c>
      <c r="J7" s="131">
        <v>86</v>
      </c>
      <c r="K7" s="132">
        <v>94</v>
      </c>
      <c r="L7" s="133">
        <f aca="true" t="shared" si="0" ref="L7:L25">(C7+F7+I7)/3</f>
        <v>91.66666666666667</v>
      </c>
      <c r="M7" s="134">
        <f aca="true" t="shared" si="1" ref="M7:M25">(D7+G7+J7)/3</f>
        <v>85</v>
      </c>
      <c r="N7" s="135">
        <f aca="true" t="shared" si="2" ref="N7:N25">(E7+H7+K7)/3</f>
        <v>95</v>
      </c>
      <c r="O7" s="136">
        <f aca="true" t="shared" si="3" ref="O7:O25">MAX(L7:N7)</f>
        <v>95</v>
      </c>
      <c r="P7" s="137">
        <v>1</v>
      </c>
    </row>
    <row r="8" spans="1:16" ht="18.75" customHeight="1">
      <c r="A8" s="90">
        <v>2</v>
      </c>
      <c r="B8" s="89" t="str">
        <f>CONCATENATE(допущенные!B11," ",допущенные!C11)</f>
        <v>5 САК Сергей</v>
      </c>
      <c r="C8" s="91">
        <v>90</v>
      </c>
      <c r="D8" s="92">
        <v>85</v>
      </c>
      <c r="E8" s="93">
        <v>95</v>
      </c>
      <c r="F8" s="111">
        <v>85</v>
      </c>
      <c r="G8" s="112">
        <v>84</v>
      </c>
      <c r="H8" s="113">
        <v>92</v>
      </c>
      <c r="I8" s="111">
        <v>87</v>
      </c>
      <c r="J8" s="112">
        <v>85</v>
      </c>
      <c r="K8" s="113">
        <v>92</v>
      </c>
      <c r="L8" s="114">
        <f t="shared" si="0"/>
        <v>87.33333333333333</v>
      </c>
      <c r="M8" s="115">
        <f t="shared" si="1"/>
        <v>84.66666666666667</v>
      </c>
      <c r="N8" s="116">
        <f t="shared" si="2"/>
        <v>93</v>
      </c>
      <c r="O8" s="117">
        <f t="shared" si="3"/>
        <v>93</v>
      </c>
      <c r="P8" s="94">
        <v>2</v>
      </c>
    </row>
    <row r="9" spans="1:16" ht="18.75" customHeight="1">
      <c r="A9" s="90">
        <v>3</v>
      </c>
      <c r="B9" s="89" t="str">
        <f>CONCATENATE(допущенные!B16," ",допущенные!C16)</f>
        <v>14 КАМИНСКИЙ Артем</v>
      </c>
      <c r="C9" s="91">
        <v>80</v>
      </c>
      <c r="D9" s="92">
        <v>80</v>
      </c>
      <c r="E9" s="93">
        <v>89</v>
      </c>
      <c r="F9" s="111">
        <v>77</v>
      </c>
      <c r="G9" s="112">
        <v>79</v>
      </c>
      <c r="H9" s="113">
        <v>88</v>
      </c>
      <c r="I9" s="111">
        <v>82</v>
      </c>
      <c r="J9" s="112">
        <v>81</v>
      </c>
      <c r="K9" s="113">
        <v>89</v>
      </c>
      <c r="L9" s="114">
        <f t="shared" si="0"/>
        <v>79.66666666666667</v>
      </c>
      <c r="M9" s="115">
        <f t="shared" si="1"/>
        <v>80</v>
      </c>
      <c r="N9" s="116">
        <f t="shared" si="2"/>
        <v>88.66666666666667</v>
      </c>
      <c r="O9" s="117">
        <f t="shared" si="3"/>
        <v>88.66666666666667</v>
      </c>
      <c r="P9" s="94">
        <v>3</v>
      </c>
    </row>
    <row r="10" spans="1:16" ht="18.75" customHeight="1">
      <c r="A10" s="90">
        <v>4</v>
      </c>
      <c r="B10" s="89" t="str">
        <f>CONCATENATE(допущенные!B26," ",допущенные!C26)</f>
        <v>36 ПИСКАРЕВ Андрей</v>
      </c>
      <c r="C10" s="91">
        <v>80</v>
      </c>
      <c r="D10" s="92">
        <v>83</v>
      </c>
      <c r="E10" s="93">
        <v>87</v>
      </c>
      <c r="F10" s="111">
        <v>78</v>
      </c>
      <c r="G10" s="112">
        <v>84</v>
      </c>
      <c r="H10" s="113">
        <v>88</v>
      </c>
      <c r="I10" s="111">
        <v>77</v>
      </c>
      <c r="J10" s="112">
        <v>84</v>
      </c>
      <c r="K10" s="113">
        <v>87</v>
      </c>
      <c r="L10" s="114">
        <f t="shared" si="0"/>
        <v>78.33333333333333</v>
      </c>
      <c r="M10" s="115">
        <f t="shared" si="1"/>
        <v>83.66666666666667</v>
      </c>
      <c r="N10" s="116">
        <f t="shared" si="2"/>
        <v>87.33333333333333</v>
      </c>
      <c r="O10" s="117">
        <f t="shared" si="3"/>
        <v>87.33333333333333</v>
      </c>
      <c r="P10" s="94">
        <v>4</v>
      </c>
    </row>
    <row r="11" spans="1:16" ht="18.75" customHeight="1">
      <c r="A11" s="90">
        <v>5</v>
      </c>
      <c r="B11" s="89" t="str">
        <f>CONCATENATE(допущенные!B17," ",допущенные!C17)</f>
        <v>15 СПЛОШНОЙ Юрий</v>
      </c>
      <c r="C11" s="91">
        <v>0</v>
      </c>
      <c r="D11" s="92">
        <v>77</v>
      </c>
      <c r="E11" s="93">
        <v>85</v>
      </c>
      <c r="F11" s="111">
        <v>0</v>
      </c>
      <c r="G11" s="112">
        <v>77</v>
      </c>
      <c r="H11" s="113">
        <v>84</v>
      </c>
      <c r="I11" s="111">
        <v>0</v>
      </c>
      <c r="J11" s="112">
        <v>76</v>
      </c>
      <c r="K11" s="113">
        <v>84</v>
      </c>
      <c r="L11" s="114">
        <f t="shared" si="0"/>
        <v>0</v>
      </c>
      <c r="M11" s="115">
        <f t="shared" si="1"/>
        <v>76.66666666666667</v>
      </c>
      <c r="N11" s="116">
        <f t="shared" si="2"/>
        <v>84.33333333333333</v>
      </c>
      <c r="O11" s="117">
        <f t="shared" si="3"/>
        <v>84.33333333333333</v>
      </c>
      <c r="P11" s="94">
        <v>5</v>
      </c>
    </row>
    <row r="12" spans="1:16" ht="18.75" customHeight="1">
      <c r="A12" s="90">
        <v>6</v>
      </c>
      <c r="B12" s="89" t="str">
        <f>CONCATENATE(допущенные!B18," ",допущенные!C18)</f>
        <v>16 ЛЕВИЦКАС Гядеминас</v>
      </c>
      <c r="C12" s="91">
        <v>80</v>
      </c>
      <c r="D12" s="92">
        <v>86</v>
      </c>
      <c r="E12" s="93">
        <v>81</v>
      </c>
      <c r="F12" s="111">
        <v>77</v>
      </c>
      <c r="G12" s="112">
        <v>84</v>
      </c>
      <c r="H12" s="113">
        <v>76</v>
      </c>
      <c r="I12" s="111">
        <v>80</v>
      </c>
      <c r="J12" s="112">
        <v>81</v>
      </c>
      <c r="K12" s="113">
        <v>74</v>
      </c>
      <c r="L12" s="114">
        <f t="shared" si="0"/>
        <v>79</v>
      </c>
      <c r="M12" s="115">
        <f t="shared" si="1"/>
        <v>83.66666666666667</v>
      </c>
      <c r="N12" s="116">
        <f t="shared" si="2"/>
        <v>77</v>
      </c>
      <c r="O12" s="117">
        <f t="shared" si="3"/>
        <v>83.66666666666667</v>
      </c>
      <c r="P12" s="94">
        <v>6</v>
      </c>
    </row>
    <row r="13" spans="1:16" ht="18.75" customHeight="1">
      <c r="A13" s="90">
        <v>7</v>
      </c>
      <c r="B13" s="89" t="str">
        <f>CONCATENATE(допущенные!B12," ",допущенные!C12)</f>
        <v>7 ВИШНЕВСКИЙ Алексей</v>
      </c>
      <c r="C13" s="91">
        <v>0</v>
      </c>
      <c r="D13" s="92">
        <v>82</v>
      </c>
      <c r="E13" s="93">
        <v>82</v>
      </c>
      <c r="F13" s="111">
        <v>0</v>
      </c>
      <c r="G13" s="112">
        <v>79</v>
      </c>
      <c r="H13" s="113">
        <v>81</v>
      </c>
      <c r="I13" s="111">
        <v>0</v>
      </c>
      <c r="J13" s="112">
        <v>85</v>
      </c>
      <c r="K13" s="113">
        <v>86</v>
      </c>
      <c r="L13" s="114">
        <f t="shared" si="0"/>
        <v>0</v>
      </c>
      <c r="M13" s="115">
        <f t="shared" si="1"/>
        <v>82</v>
      </c>
      <c r="N13" s="116">
        <f t="shared" si="2"/>
        <v>83</v>
      </c>
      <c r="O13" s="117">
        <f t="shared" si="3"/>
        <v>83</v>
      </c>
      <c r="P13" s="94">
        <v>7</v>
      </c>
    </row>
    <row r="14" spans="1:16" ht="18.75" customHeight="1">
      <c r="A14" s="90">
        <v>8</v>
      </c>
      <c r="B14" s="89" t="str">
        <f>CONCATENATE(допущенные!B21," ",допущенные!C21)</f>
        <v>23 КУРЛОВИЧ Руслан</v>
      </c>
      <c r="C14" s="91">
        <v>81</v>
      </c>
      <c r="D14" s="92">
        <v>80</v>
      </c>
      <c r="E14" s="93">
        <v>85</v>
      </c>
      <c r="F14" s="111">
        <v>80</v>
      </c>
      <c r="G14" s="112">
        <v>82</v>
      </c>
      <c r="H14" s="113">
        <v>84</v>
      </c>
      <c r="I14" s="111">
        <v>79</v>
      </c>
      <c r="J14" s="112">
        <v>78</v>
      </c>
      <c r="K14" s="113">
        <v>80</v>
      </c>
      <c r="L14" s="114">
        <f t="shared" si="0"/>
        <v>80</v>
      </c>
      <c r="M14" s="115">
        <f t="shared" si="1"/>
        <v>80</v>
      </c>
      <c r="N14" s="116">
        <f t="shared" si="2"/>
        <v>83</v>
      </c>
      <c r="O14" s="117">
        <f t="shared" si="3"/>
        <v>83</v>
      </c>
      <c r="P14" s="94">
        <v>8</v>
      </c>
    </row>
    <row r="15" spans="1:16" ht="18.75" customHeight="1">
      <c r="A15" s="90">
        <v>9</v>
      </c>
      <c r="B15" s="89" t="str">
        <f>CONCATENATE(допущенные!B25," ",допущенные!C25)</f>
        <v>33 АЛЕКНА Кастутис</v>
      </c>
      <c r="C15" s="91">
        <v>78</v>
      </c>
      <c r="D15" s="92">
        <v>0</v>
      </c>
      <c r="E15" s="93">
        <v>85</v>
      </c>
      <c r="F15" s="111">
        <v>77</v>
      </c>
      <c r="G15" s="112">
        <v>0</v>
      </c>
      <c r="H15" s="113">
        <v>82</v>
      </c>
      <c r="I15" s="111">
        <v>78</v>
      </c>
      <c r="J15" s="112">
        <v>0</v>
      </c>
      <c r="K15" s="113">
        <v>82</v>
      </c>
      <c r="L15" s="114">
        <f t="shared" si="0"/>
        <v>77.66666666666667</v>
      </c>
      <c r="M15" s="115">
        <f t="shared" si="1"/>
        <v>0</v>
      </c>
      <c r="N15" s="116">
        <f t="shared" si="2"/>
        <v>83</v>
      </c>
      <c r="O15" s="117">
        <f t="shared" si="3"/>
        <v>83</v>
      </c>
      <c r="P15" s="94">
        <v>9</v>
      </c>
    </row>
    <row r="16" spans="1:16" ht="18.75" customHeight="1">
      <c r="A16" s="90">
        <v>10</v>
      </c>
      <c r="B16" s="89" t="str">
        <f>CONCATENATE(допущенные!B10," ",допущенные!C10)</f>
        <v>2 САМОШКИН Дмитрий</v>
      </c>
      <c r="C16" s="91">
        <v>75</v>
      </c>
      <c r="D16" s="92">
        <v>73</v>
      </c>
      <c r="E16" s="93">
        <v>95</v>
      </c>
      <c r="F16" s="111">
        <v>82</v>
      </c>
      <c r="G16" s="112">
        <v>74</v>
      </c>
      <c r="H16" s="113">
        <v>73</v>
      </c>
      <c r="I16" s="111">
        <v>78</v>
      </c>
      <c r="J16" s="112">
        <v>74</v>
      </c>
      <c r="K16" s="113">
        <v>78</v>
      </c>
      <c r="L16" s="114">
        <f t="shared" si="0"/>
        <v>78.33333333333333</v>
      </c>
      <c r="M16" s="115">
        <f t="shared" si="1"/>
        <v>73.66666666666667</v>
      </c>
      <c r="N16" s="116">
        <f t="shared" si="2"/>
        <v>82</v>
      </c>
      <c r="O16" s="117">
        <f t="shared" si="3"/>
        <v>82</v>
      </c>
      <c r="P16" s="94">
        <v>10</v>
      </c>
    </row>
    <row r="17" spans="1:16" ht="18.75" customHeight="1">
      <c r="A17" s="90">
        <v>11</v>
      </c>
      <c r="B17" s="89" t="str">
        <f>CONCATENATE(допущенные!B27," ",допущенные!C27)</f>
        <v>55 КРАСНОПЕВЦЕВ Максим</v>
      </c>
      <c r="C17" s="91">
        <v>80</v>
      </c>
      <c r="D17" s="92">
        <v>0</v>
      </c>
      <c r="E17" s="93">
        <v>83</v>
      </c>
      <c r="F17" s="111">
        <v>76</v>
      </c>
      <c r="G17" s="112">
        <v>0</v>
      </c>
      <c r="H17" s="113">
        <v>79</v>
      </c>
      <c r="I17" s="111">
        <v>81</v>
      </c>
      <c r="J17" s="112">
        <v>0</v>
      </c>
      <c r="K17" s="113">
        <v>82</v>
      </c>
      <c r="L17" s="114">
        <f t="shared" si="0"/>
        <v>79</v>
      </c>
      <c r="M17" s="115">
        <f t="shared" si="1"/>
        <v>0</v>
      </c>
      <c r="N17" s="116">
        <f t="shared" si="2"/>
        <v>81.33333333333333</v>
      </c>
      <c r="O17" s="117">
        <f t="shared" si="3"/>
        <v>81.33333333333333</v>
      </c>
      <c r="P17" s="94">
        <v>11</v>
      </c>
    </row>
    <row r="18" spans="1:16" ht="18.75" customHeight="1">
      <c r="A18" s="90">
        <v>12</v>
      </c>
      <c r="B18" s="89" t="str">
        <f>CONCATENATE(допущенные!B13," ",допущенные!C13)</f>
        <v>9 НАГУЛА Дмитрий</v>
      </c>
      <c r="C18" s="91">
        <v>0</v>
      </c>
      <c r="D18" s="92">
        <v>0</v>
      </c>
      <c r="E18" s="93">
        <v>83</v>
      </c>
      <c r="F18" s="111">
        <v>0</v>
      </c>
      <c r="G18" s="112">
        <v>0</v>
      </c>
      <c r="H18" s="113">
        <v>80</v>
      </c>
      <c r="I18" s="111">
        <v>0</v>
      </c>
      <c r="J18" s="112">
        <v>0</v>
      </c>
      <c r="K18" s="113">
        <v>81</v>
      </c>
      <c r="L18" s="114">
        <f t="shared" si="0"/>
        <v>0</v>
      </c>
      <c r="M18" s="115">
        <f t="shared" si="1"/>
        <v>0</v>
      </c>
      <c r="N18" s="116">
        <f t="shared" si="2"/>
        <v>81.33333333333333</v>
      </c>
      <c r="O18" s="117">
        <f t="shared" si="3"/>
        <v>81.33333333333333</v>
      </c>
      <c r="P18" s="94">
        <v>12</v>
      </c>
    </row>
    <row r="19" spans="1:16" ht="18.75" customHeight="1">
      <c r="A19" s="90">
        <v>13</v>
      </c>
      <c r="B19" s="89" t="str">
        <f>CONCATENATE(допущенные!B20," ",допущенные!C20)</f>
        <v>22 КРАВЕЦ Максим</v>
      </c>
      <c r="C19" s="91">
        <v>82</v>
      </c>
      <c r="D19" s="92">
        <v>80</v>
      </c>
      <c r="E19" s="93">
        <v>81</v>
      </c>
      <c r="F19" s="111">
        <v>80</v>
      </c>
      <c r="G19" s="112">
        <v>78</v>
      </c>
      <c r="H19" s="113">
        <v>80</v>
      </c>
      <c r="I19" s="111">
        <v>78</v>
      </c>
      <c r="J19" s="112">
        <v>75</v>
      </c>
      <c r="K19" s="113">
        <v>79</v>
      </c>
      <c r="L19" s="114">
        <f t="shared" si="0"/>
        <v>80</v>
      </c>
      <c r="M19" s="115">
        <f t="shared" si="1"/>
        <v>77.66666666666667</v>
      </c>
      <c r="N19" s="116">
        <f t="shared" si="2"/>
        <v>80</v>
      </c>
      <c r="O19" s="117">
        <f t="shared" si="3"/>
        <v>80</v>
      </c>
      <c r="P19" s="94">
        <v>13</v>
      </c>
    </row>
    <row r="20" spans="1:16" ht="18.75" customHeight="1">
      <c r="A20" s="90">
        <v>14</v>
      </c>
      <c r="B20" s="89" t="str">
        <f>CONCATENATE(допущенные!B19," ",допущенные!C19)</f>
        <v>17 ХМЕЛЬНИЦКИЙ Алексей</v>
      </c>
      <c r="C20" s="91">
        <v>70</v>
      </c>
      <c r="D20" s="92">
        <v>80</v>
      </c>
      <c r="E20" s="93">
        <v>75</v>
      </c>
      <c r="F20" s="111">
        <v>74</v>
      </c>
      <c r="G20" s="112">
        <v>82</v>
      </c>
      <c r="H20" s="113">
        <v>68</v>
      </c>
      <c r="I20" s="111">
        <v>71</v>
      </c>
      <c r="J20" s="112">
        <v>78</v>
      </c>
      <c r="K20" s="113">
        <v>67</v>
      </c>
      <c r="L20" s="114">
        <f t="shared" si="0"/>
        <v>71.66666666666667</v>
      </c>
      <c r="M20" s="115">
        <f t="shared" si="1"/>
        <v>80</v>
      </c>
      <c r="N20" s="116">
        <f t="shared" si="2"/>
        <v>70</v>
      </c>
      <c r="O20" s="117">
        <f t="shared" si="3"/>
        <v>80</v>
      </c>
      <c r="P20" s="94">
        <v>14</v>
      </c>
    </row>
    <row r="21" spans="1:16" ht="18.75" customHeight="1">
      <c r="A21" s="95">
        <v>15</v>
      </c>
      <c r="B21" s="89" t="str">
        <f>CONCATENATE(допущенные!B9," ",допущенные!C9)</f>
        <v>1 РАДЧЕНКО Кирилл</v>
      </c>
      <c r="C21" s="96">
        <v>80</v>
      </c>
      <c r="D21" s="97">
        <v>75</v>
      </c>
      <c r="E21" s="98">
        <v>70</v>
      </c>
      <c r="F21" s="118">
        <v>80</v>
      </c>
      <c r="G21" s="119">
        <v>74</v>
      </c>
      <c r="H21" s="120">
        <v>71</v>
      </c>
      <c r="I21" s="118">
        <v>77</v>
      </c>
      <c r="J21" s="119">
        <v>81</v>
      </c>
      <c r="K21" s="120">
        <v>67</v>
      </c>
      <c r="L21" s="121">
        <f t="shared" si="0"/>
        <v>79</v>
      </c>
      <c r="M21" s="122">
        <f t="shared" si="1"/>
        <v>76.66666666666667</v>
      </c>
      <c r="N21" s="123">
        <f t="shared" si="2"/>
        <v>69.33333333333333</v>
      </c>
      <c r="O21" s="124">
        <f t="shared" si="3"/>
        <v>79</v>
      </c>
      <c r="P21" s="94">
        <v>15</v>
      </c>
    </row>
    <row r="22" spans="1:16" ht="18.75" customHeight="1" thickBot="1">
      <c r="A22" s="138">
        <v>16</v>
      </c>
      <c r="B22" s="139" t="str">
        <f>CONCATENATE(допущенные!B24," ",допущенные!C24)</f>
        <v>28 МЕЛЕНКЕВИЧ Борис</v>
      </c>
      <c r="C22" s="140">
        <v>0</v>
      </c>
      <c r="D22" s="141">
        <v>80</v>
      </c>
      <c r="E22" s="142">
        <v>0</v>
      </c>
      <c r="F22" s="82">
        <v>0</v>
      </c>
      <c r="G22" s="83">
        <v>82</v>
      </c>
      <c r="H22" s="84">
        <v>0</v>
      </c>
      <c r="I22" s="82">
        <v>0</v>
      </c>
      <c r="J22" s="83">
        <v>75</v>
      </c>
      <c r="K22" s="84">
        <v>0</v>
      </c>
      <c r="L22" s="143">
        <f t="shared" si="0"/>
        <v>0</v>
      </c>
      <c r="M22" s="144">
        <f t="shared" si="1"/>
        <v>79</v>
      </c>
      <c r="N22" s="145">
        <f t="shared" si="2"/>
        <v>0</v>
      </c>
      <c r="O22" s="146">
        <f t="shared" si="3"/>
        <v>79</v>
      </c>
      <c r="P22" s="147">
        <v>16</v>
      </c>
    </row>
    <row r="23" spans="1:16" ht="18.75" customHeight="1">
      <c r="A23" s="148">
        <v>17</v>
      </c>
      <c r="B23" s="149" t="str">
        <f>CONCATENATE(допущенные!B23," ",допущенные!C23)</f>
        <v>25 МАНЧУКЕВИЧ Алексей</v>
      </c>
      <c r="C23" s="150">
        <v>0</v>
      </c>
      <c r="D23" s="151">
        <v>73</v>
      </c>
      <c r="E23" s="152">
        <v>78</v>
      </c>
      <c r="F23" s="153">
        <v>0</v>
      </c>
      <c r="G23" s="154">
        <v>75</v>
      </c>
      <c r="H23" s="155">
        <v>78</v>
      </c>
      <c r="I23" s="153">
        <v>0</v>
      </c>
      <c r="J23" s="154">
        <v>72</v>
      </c>
      <c r="K23" s="155">
        <v>76</v>
      </c>
      <c r="L23" s="156">
        <f t="shared" si="0"/>
        <v>0</v>
      </c>
      <c r="M23" s="157">
        <f t="shared" si="1"/>
        <v>73.33333333333333</v>
      </c>
      <c r="N23" s="158">
        <f t="shared" si="2"/>
        <v>77.33333333333333</v>
      </c>
      <c r="O23" s="159">
        <f t="shared" si="3"/>
        <v>77.33333333333333</v>
      </c>
      <c r="P23" s="160">
        <v>17</v>
      </c>
    </row>
    <row r="24" spans="1:16" ht="18.75" customHeight="1">
      <c r="A24" s="161">
        <v>18</v>
      </c>
      <c r="B24" s="149" t="str">
        <f>CONCATENATE(допущенные!B15," ",допущенные!C15)</f>
        <v>13 МАЗИН Андрей</v>
      </c>
      <c r="C24" s="162">
        <v>0</v>
      </c>
      <c r="D24" s="163">
        <v>77</v>
      </c>
      <c r="E24" s="164">
        <v>70</v>
      </c>
      <c r="F24" s="165">
        <v>0</v>
      </c>
      <c r="G24" s="166">
        <v>79</v>
      </c>
      <c r="H24" s="167">
        <v>71</v>
      </c>
      <c r="I24" s="165">
        <v>0</v>
      </c>
      <c r="J24" s="166">
        <v>76</v>
      </c>
      <c r="K24" s="167">
        <v>73</v>
      </c>
      <c r="L24" s="168">
        <f t="shared" si="0"/>
        <v>0</v>
      </c>
      <c r="M24" s="169">
        <f t="shared" si="1"/>
        <v>77.33333333333333</v>
      </c>
      <c r="N24" s="170">
        <f t="shared" si="2"/>
        <v>71.33333333333333</v>
      </c>
      <c r="O24" s="171">
        <f t="shared" si="3"/>
        <v>77.33333333333333</v>
      </c>
      <c r="P24" s="172">
        <v>18</v>
      </c>
    </row>
    <row r="25" spans="1:16" ht="18.75" customHeight="1">
      <c r="A25" s="161">
        <v>19</v>
      </c>
      <c r="B25" s="149" t="str">
        <f>CONCATENATE(допущенные!B22," ",допущенные!C22)</f>
        <v>24 ХЕДАЯТИ Нима</v>
      </c>
      <c r="C25" s="162">
        <v>0</v>
      </c>
      <c r="D25" s="163">
        <v>0</v>
      </c>
      <c r="E25" s="164">
        <v>72</v>
      </c>
      <c r="F25" s="165">
        <v>0</v>
      </c>
      <c r="G25" s="166">
        <v>0</v>
      </c>
      <c r="H25" s="167">
        <v>74</v>
      </c>
      <c r="I25" s="165">
        <v>0</v>
      </c>
      <c r="J25" s="166">
        <v>0</v>
      </c>
      <c r="K25" s="167">
        <v>73</v>
      </c>
      <c r="L25" s="168">
        <f t="shared" si="0"/>
        <v>0</v>
      </c>
      <c r="M25" s="169">
        <f t="shared" si="1"/>
        <v>0</v>
      </c>
      <c r="N25" s="170">
        <f t="shared" si="2"/>
        <v>73</v>
      </c>
      <c r="O25" s="171">
        <f t="shared" si="3"/>
        <v>73</v>
      </c>
      <c r="P25" s="172">
        <v>19</v>
      </c>
    </row>
    <row r="26" ht="15.75">
      <c r="B26" s="110" t="str">
        <f>CONCATENATE(допущенные!B28," ",допущенные!C28)</f>
        <v> </v>
      </c>
    </row>
    <row r="27" spans="1:16" ht="15">
      <c r="A27" s="59"/>
      <c r="B27" s="59" t="s">
        <v>101</v>
      </c>
      <c r="D27" s="59"/>
      <c r="E27" s="59"/>
      <c r="F27" s="59"/>
      <c r="G27" s="59"/>
      <c r="H27" s="59"/>
      <c r="J27" s="59"/>
      <c r="K27" s="59"/>
      <c r="L27" s="59"/>
      <c r="M27" s="59"/>
      <c r="N27" s="59"/>
      <c r="O27" s="59"/>
      <c r="P27" s="59"/>
    </row>
    <row r="28" spans="1:16" ht="15">
      <c r="A28" s="59"/>
      <c r="D28" s="59"/>
      <c r="E28" s="59"/>
      <c r="F28" s="59"/>
      <c r="G28" s="59"/>
      <c r="H28" s="59"/>
      <c r="J28" s="59"/>
      <c r="K28" s="59"/>
      <c r="L28" s="59"/>
      <c r="M28" s="59"/>
      <c r="N28" s="59"/>
      <c r="O28" s="59"/>
      <c r="P28" s="59"/>
    </row>
    <row r="29" spans="1:16" ht="15">
      <c r="A29" s="59"/>
      <c r="B29" s="59" t="s">
        <v>102</v>
      </c>
      <c r="D29" s="59"/>
      <c r="E29" s="59"/>
      <c r="F29" s="59"/>
      <c r="G29" s="59"/>
      <c r="H29" s="59"/>
      <c r="J29" s="59"/>
      <c r="K29" s="59"/>
      <c r="L29" s="59"/>
      <c r="M29" s="59"/>
      <c r="N29" s="59"/>
      <c r="O29" s="59"/>
      <c r="P29" s="59"/>
    </row>
  </sheetData>
  <sheetProtection/>
  <mergeCells count="10">
    <mergeCell ref="C1:N1"/>
    <mergeCell ref="A5:A6"/>
    <mergeCell ref="P5:P6"/>
    <mergeCell ref="B3:N3"/>
    <mergeCell ref="O5:O6"/>
    <mergeCell ref="B5:B6"/>
    <mergeCell ref="L5:N5"/>
    <mergeCell ref="I5:K5"/>
    <mergeCell ref="F5:H5"/>
    <mergeCell ref="C5:E5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115" zoomScaleNormal="115" zoomScalePageLayoutView="0" workbookViewId="0" topLeftCell="A7">
      <selection activeCell="H19" sqref="H19"/>
    </sheetView>
  </sheetViews>
  <sheetFormatPr defaultColWidth="9.140625" defaultRowHeight="15"/>
  <cols>
    <col min="1" max="1" width="7.57421875" style="0" customWidth="1"/>
    <col min="6" max="6" width="10.57421875" style="0" customWidth="1"/>
    <col min="7" max="7" width="7.7109375" style="0" customWidth="1"/>
    <col min="8" max="8" width="15.140625" style="0" customWidth="1"/>
    <col min="9" max="9" width="7.7109375" style="0" customWidth="1"/>
    <col min="10" max="10" width="10.57421875" style="0" customWidth="1"/>
  </cols>
  <sheetData>
    <row r="1" spans="2:14" ht="34.5" customHeight="1">
      <c r="B1" s="195" t="s">
        <v>100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5" ht="18.75">
      <c r="A2" s="1"/>
      <c r="B2" s="1"/>
      <c r="C2" s="1"/>
      <c r="D2" s="1"/>
      <c r="E2" s="1"/>
      <c r="F2" s="1"/>
      <c r="G2" s="197"/>
      <c r="H2" s="197"/>
      <c r="I2" s="197"/>
      <c r="J2" s="1"/>
      <c r="K2" s="1"/>
      <c r="L2" s="1"/>
      <c r="M2" s="1"/>
      <c r="N2" s="1"/>
      <c r="O2" s="1"/>
    </row>
    <row r="3" spans="1:15" ht="19.5" thickBot="1">
      <c r="A3" s="1"/>
      <c r="B3" s="1"/>
      <c r="C3" s="1"/>
      <c r="D3" s="1"/>
      <c r="E3" s="1"/>
      <c r="F3" s="1"/>
      <c r="G3" s="197" t="s">
        <v>2</v>
      </c>
      <c r="H3" s="197"/>
      <c r="I3" s="197"/>
      <c r="J3" s="1"/>
      <c r="K3" s="1"/>
      <c r="L3" s="1"/>
      <c r="M3" s="1"/>
      <c r="N3" s="1"/>
      <c r="O3" s="1"/>
    </row>
    <row r="4" spans="1:15" ht="19.5" thickBot="1">
      <c r="A4" s="24">
        <v>1</v>
      </c>
      <c r="B4" s="36" t="str">
        <f>квалификация!B7</f>
        <v>10 ШИКОВ Никита</v>
      </c>
      <c r="C4" s="13"/>
      <c r="D4" s="3"/>
      <c r="E4" s="4"/>
      <c r="F4" s="4"/>
      <c r="G4" s="23"/>
      <c r="H4" s="23"/>
      <c r="I4" s="23"/>
      <c r="J4" s="198"/>
      <c r="K4" s="198"/>
      <c r="L4" s="3"/>
      <c r="M4" s="4"/>
      <c r="N4" s="41" t="str">
        <f>квалификация!B8</f>
        <v>5 САК Сергей</v>
      </c>
      <c r="O4" s="25">
        <v>2</v>
      </c>
    </row>
    <row r="5" spans="1:15" ht="15.75" thickBot="1">
      <c r="A5" s="24">
        <v>16</v>
      </c>
      <c r="B5" s="36" t="str">
        <f>квалификация!B22</f>
        <v>28 МЕЛЕНКЕВИЧ Борис</v>
      </c>
      <c r="C5" s="14"/>
      <c r="D5" s="3"/>
      <c r="E5" s="4"/>
      <c r="F5" s="4"/>
      <c r="G5" s="2"/>
      <c r="H5" s="26"/>
      <c r="I5" s="2"/>
      <c r="J5" s="4"/>
      <c r="K5" s="4"/>
      <c r="L5" s="3"/>
      <c r="M5" s="5"/>
      <c r="N5" s="41" t="str">
        <f>квалификация!B21</f>
        <v>1 РАДЧЕНКО Кирилл</v>
      </c>
      <c r="O5" s="25">
        <v>15</v>
      </c>
    </row>
    <row r="6" spans="1:15" ht="16.5" thickBot="1">
      <c r="A6" s="24"/>
      <c r="B6" s="38"/>
      <c r="C6" s="15"/>
      <c r="D6" s="36" t="s">
        <v>107</v>
      </c>
      <c r="E6" s="4"/>
      <c r="F6" s="6"/>
      <c r="G6" s="6"/>
      <c r="H6" s="32" t="s">
        <v>0</v>
      </c>
      <c r="I6" s="4"/>
      <c r="J6" s="4"/>
      <c r="K6" s="4"/>
      <c r="L6" s="41" t="s">
        <v>108</v>
      </c>
      <c r="M6" s="4"/>
      <c r="N6" s="42"/>
      <c r="O6" s="25"/>
    </row>
    <row r="7" spans="1:15" ht="27" customHeight="1" thickBot="1">
      <c r="A7" s="24"/>
      <c r="B7" s="39"/>
      <c r="C7" s="15"/>
      <c r="D7" s="48" t="s">
        <v>109</v>
      </c>
      <c r="E7" s="16"/>
      <c r="F7" s="6"/>
      <c r="G7" s="17"/>
      <c r="H7" s="175" t="s">
        <v>110</v>
      </c>
      <c r="I7" s="3"/>
      <c r="J7" s="3"/>
      <c r="K7" s="7"/>
      <c r="L7" s="45" t="s">
        <v>110</v>
      </c>
      <c r="M7" s="4"/>
      <c r="N7" s="43"/>
      <c r="O7" s="25"/>
    </row>
    <row r="8" spans="1:15" ht="16.5" customHeight="1" thickBot="1">
      <c r="A8" s="24">
        <v>9</v>
      </c>
      <c r="B8" s="36" t="str">
        <f>квалификация!B15</f>
        <v>33 АЛЕКНА Кастутис</v>
      </c>
      <c r="C8" s="18"/>
      <c r="D8" s="52"/>
      <c r="E8" s="20"/>
      <c r="F8" s="6"/>
      <c r="G8" s="199"/>
      <c r="H8" s="175" t="s">
        <v>107</v>
      </c>
      <c r="I8" s="200"/>
      <c r="J8" s="3"/>
      <c r="K8" s="8"/>
      <c r="L8" s="46"/>
      <c r="M8" s="10"/>
      <c r="N8" s="41" t="str">
        <f>квалификация!B16</f>
        <v>2 САМОШКИН Дмитрий</v>
      </c>
      <c r="O8" s="25">
        <v>10</v>
      </c>
    </row>
    <row r="9" spans="1:15" ht="19.5" thickBot="1">
      <c r="A9" s="24">
        <v>8</v>
      </c>
      <c r="B9" s="36" t="str">
        <f>квалификация!B14</f>
        <v>23 КУРЛОВИЧ Руслан</v>
      </c>
      <c r="C9" s="3"/>
      <c r="D9" s="49"/>
      <c r="E9" s="21"/>
      <c r="F9" s="6"/>
      <c r="G9" s="199"/>
      <c r="H9" s="29"/>
      <c r="I9" s="200"/>
      <c r="J9" s="6"/>
      <c r="K9" s="8"/>
      <c r="L9" s="42"/>
      <c r="M9" s="4"/>
      <c r="N9" s="41" t="str">
        <f>квалификация!B13</f>
        <v>7 ВИШНЕВСКИЙ Алексей</v>
      </c>
      <c r="O9" s="25">
        <v>7</v>
      </c>
    </row>
    <row r="10" spans="1:15" ht="29.25" customHeight="1" thickBot="1">
      <c r="A10" s="24"/>
      <c r="B10" s="40"/>
      <c r="C10" s="4"/>
      <c r="D10" s="50"/>
      <c r="E10" s="4"/>
      <c r="F10" s="174" t="s">
        <v>107</v>
      </c>
      <c r="G10" s="199"/>
      <c r="H10" s="29"/>
      <c r="I10" s="200"/>
      <c r="J10" s="174" t="s">
        <v>110</v>
      </c>
      <c r="K10" s="4"/>
      <c r="L10" s="44"/>
      <c r="M10" s="4"/>
      <c r="N10" s="44"/>
      <c r="O10" s="25"/>
    </row>
    <row r="11" spans="1:15" ht="29.25" customHeight="1" thickBot="1">
      <c r="A11" s="24"/>
      <c r="B11" s="40"/>
      <c r="C11" s="4"/>
      <c r="D11" s="50"/>
      <c r="E11" s="4"/>
      <c r="F11" s="174" t="s">
        <v>114</v>
      </c>
      <c r="G11" s="6"/>
      <c r="H11" s="29"/>
      <c r="I11" s="6"/>
      <c r="J11" s="174" t="s">
        <v>111</v>
      </c>
      <c r="K11" s="4"/>
      <c r="L11" s="44"/>
      <c r="M11" s="4"/>
      <c r="N11" s="44"/>
      <c r="O11" s="25"/>
    </row>
    <row r="12" spans="1:15" ht="19.5" thickBot="1">
      <c r="A12" s="24">
        <v>4</v>
      </c>
      <c r="B12" s="36" t="str">
        <f>квалификация!B10</f>
        <v>36 ПИСКАРЕВ Андрей</v>
      </c>
      <c r="C12" s="13"/>
      <c r="D12" s="51"/>
      <c r="E12" s="20"/>
      <c r="F12" s="6"/>
      <c r="G12" s="6"/>
      <c r="H12" s="27"/>
      <c r="I12" s="6"/>
      <c r="J12" s="6"/>
      <c r="K12" s="8"/>
      <c r="L12" s="47"/>
      <c r="M12" s="4"/>
      <c r="N12" s="41" t="str">
        <f>квалификация!B9</f>
        <v>14 КАМИНСКИЙ Артем</v>
      </c>
      <c r="O12" s="25">
        <v>3</v>
      </c>
    </row>
    <row r="13" spans="1:15" ht="19.5" thickBot="1">
      <c r="A13" s="24">
        <v>13</v>
      </c>
      <c r="B13" s="36" t="str">
        <f>квалификация!B19</f>
        <v>22 КРАВЕЦ Максим</v>
      </c>
      <c r="C13" s="14"/>
      <c r="D13" s="51"/>
      <c r="E13" s="20"/>
      <c r="F13" s="201"/>
      <c r="G13" s="200"/>
      <c r="H13" s="28"/>
      <c r="I13" s="193"/>
      <c r="J13" s="194"/>
      <c r="K13" s="8"/>
      <c r="L13" s="47"/>
      <c r="M13" s="5"/>
      <c r="N13" s="41" t="str">
        <f>квалификация!B20</f>
        <v>17 ХМЕЛЬНИЦКИЙ Алексей</v>
      </c>
      <c r="O13" s="25">
        <v>14</v>
      </c>
    </row>
    <row r="14" spans="1:15" ht="27" customHeight="1" thickBot="1">
      <c r="A14" s="24"/>
      <c r="B14" s="38"/>
      <c r="C14" s="15"/>
      <c r="D14" s="36" t="s">
        <v>113</v>
      </c>
      <c r="E14" s="22"/>
      <c r="F14" s="201"/>
      <c r="G14" s="200"/>
      <c r="H14" s="175" t="s">
        <v>111</v>
      </c>
      <c r="I14" s="193"/>
      <c r="J14" s="194"/>
      <c r="K14" s="11"/>
      <c r="L14" s="41" t="s">
        <v>111</v>
      </c>
      <c r="M14" s="4"/>
      <c r="N14" s="42"/>
      <c r="O14" s="25"/>
    </row>
    <row r="15" spans="1:15" ht="16.5" customHeight="1" thickBot="1">
      <c r="A15" s="24"/>
      <c r="B15" s="39"/>
      <c r="C15" s="15"/>
      <c r="D15" s="48" t="s">
        <v>114</v>
      </c>
      <c r="E15" s="4"/>
      <c r="F15" s="6"/>
      <c r="G15" s="4"/>
      <c r="H15" s="175" t="s">
        <v>114</v>
      </c>
      <c r="I15" s="4"/>
      <c r="J15" s="4"/>
      <c r="K15" s="4"/>
      <c r="L15" s="45" t="s">
        <v>112</v>
      </c>
      <c r="M15" s="4"/>
      <c r="N15" s="43"/>
      <c r="O15" s="25"/>
    </row>
    <row r="16" spans="1:15" ht="16.5" thickBot="1">
      <c r="A16" s="24">
        <v>12</v>
      </c>
      <c r="B16" s="36" t="str">
        <f>квалификация!B18</f>
        <v>9 НАГУЛА Дмитрий</v>
      </c>
      <c r="C16" s="18"/>
      <c r="D16" s="19"/>
      <c r="E16" s="4"/>
      <c r="F16" s="3"/>
      <c r="G16" s="17"/>
      <c r="H16" s="33" t="s">
        <v>1</v>
      </c>
      <c r="I16" s="3"/>
      <c r="J16" s="3"/>
      <c r="K16" s="4"/>
      <c r="L16" s="9"/>
      <c r="M16" s="10"/>
      <c r="N16" s="41" t="str">
        <f>квалификация!B17</f>
        <v>55 КРАСНОПЕВЦЕВ Максим</v>
      </c>
      <c r="O16" s="25">
        <v>11</v>
      </c>
    </row>
    <row r="17" spans="1:15" ht="15.75" thickBot="1">
      <c r="A17" s="24">
        <v>5</v>
      </c>
      <c r="B17" s="36" t="str">
        <f>квалификация!B11</f>
        <v>15 СПЛОШНОЙ Юрий</v>
      </c>
      <c r="C17" s="3"/>
      <c r="D17" s="6"/>
      <c r="E17" s="4"/>
      <c r="F17" s="6"/>
      <c r="G17" s="12"/>
      <c r="H17" s="30"/>
      <c r="I17" s="12"/>
      <c r="J17" s="6"/>
      <c r="K17" s="4"/>
      <c r="L17" s="6"/>
      <c r="M17" s="4"/>
      <c r="N17" s="41" t="str">
        <f>квалификация!B12</f>
        <v>16 ЛЕВИЦКАС Гядеминас</v>
      </c>
      <c r="O17" s="25">
        <v>6</v>
      </c>
    </row>
    <row r="18" spans="1:15" ht="15">
      <c r="A18" s="1"/>
      <c r="B18" s="3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7:8" ht="15">
      <c r="G19" s="34" t="s">
        <v>115</v>
      </c>
      <c r="H19" s="176" t="s">
        <v>119</v>
      </c>
    </row>
    <row r="20" spans="7:8" ht="15">
      <c r="G20" s="34" t="s">
        <v>116</v>
      </c>
      <c r="H20" s="176" t="s">
        <v>120</v>
      </c>
    </row>
    <row r="21" spans="7:8" ht="15">
      <c r="G21" s="34" t="s">
        <v>117</v>
      </c>
      <c r="H21" s="176" t="s">
        <v>121</v>
      </c>
    </row>
    <row r="22" spans="7:8" ht="15">
      <c r="G22" s="34" t="s">
        <v>118</v>
      </c>
      <c r="H22" s="176" t="s">
        <v>122</v>
      </c>
    </row>
    <row r="23" spans="7:8" ht="15">
      <c r="G23" s="34"/>
      <c r="H23" s="176"/>
    </row>
    <row r="24" spans="7:8" ht="15">
      <c r="G24" s="34"/>
      <c r="H24" s="35"/>
    </row>
    <row r="25" spans="3:8" s="59" customFormat="1" ht="15">
      <c r="C25" s="59" t="s">
        <v>69</v>
      </c>
      <c r="H25" s="59" t="s">
        <v>70</v>
      </c>
    </row>
    <row r="26" s="59" customFormat="1" ht="15"/>
    <row r="27" s="59" customFormat="1" ht="15"/>
    <row r="28" spans="3:8" s="59" customFormat="1" ht="15">
      <c r="C28" s="59" t="s">
        <v>71</v>
      </c>
      <c r="H28" s="59" t="s">
        <v>72</v>
      </c>
    </row>
  </sheetData>
  <sheetProtection/>
  <mergeCells count="8">
    <mergeCell ref="I13:J14"/>
    <mergeCell ref="B1:N1"/>
    <mergeCell ref="G2:I2"/>
    <mergeCell ref="G3:I3"/>
    <mergeCell ref="J4:K4"/>
    <mergeCell ref="G8:G10"/>
    <mergeCell ref="I8:I10"/>
    <mergeCell ref="F13:G14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9.140625" defaultRowHeight="15"/>
  <cols>
    <col min="1" max="1" width="4.140625" style="59" bestFit="1" customWidth="1"/>
    <col min="2" max="2" width="27.7109375" style="59" bestFit="1" customWidth="1"/>
    <col min="3" max="3" width="11.28125" style="59" customWidth="1"/>
    <col min="4" max="4" width="16.7109375" style="59" customWidth="1"/>
    <col min="5" max="5" width="19.7109375" style="59" customWidth="1"/>
    <col min="6" max="6" width="14.8515625" style="59" bestFit="1" customWidth="1"/>
    <col min="7" max="7" width="9.57421875" style="59" bestFit="1" customWidth="1"/>
    <col min="8" max="8" width="12.7109375" style="59" bestFit="1" customWidth="1"/>
    <col min="9" max="16384" width="9.140625" style="59" customWidth="1"/>
  </cols>
  <sheetData>
    <row r="1" spans="1:8" ht="18.75">
      <c r="A1" s="202" t="s">
        <v>75</v>
      </c>
      <c r="B1" s="202"/>
      <c r="C1" s="202"/>
      <c r="D1" s="202"/>
      <c r="E1" s="202"/>
      <c r="F1" s="202"/>
      <c r="G1" s="108"/>
      <c r="H1" s="108"/>
    </row>
    <row r="2" spans="1:8" ht="15">
      <c r="A2" s="203" t="s">
        <v>76</v>
      </c>
      <c r="B2" s="203"/>
      <c r="C2" s="203"/>
      <c r="D2" s="203"/>
      <c r="E2" s="203"/>
      <c r="F2" s="203"/>
      <c r="G2" s="109"/>
      <c r="H2" s="109"/>
    </row>
    <row r="3" ht="15"/>
    <row r="4" spans="2:5" s="61" customFormat="1" ht="12.75">
      <c r="B4" s="62"/>
      <c r="C4" s="62"/>
      <c r="D4" s="62"/>
      <c r="E4" s="62"/>
    </row>
    <row r="5" spans="1:8" s="31" customFormat="1" ht="30.75" customHeight="1">
      <c r="A5" s="63" t="s">
        <v>3</v>
      </c>
      <c r="B5" s="64" t="s">
        <v>23</v>
      </c>
      <c r="C5" s="64" t="s">
        <v>66</v>
      </c>
      <c r="D5" s="65" t="s">
        <v>53</v>
      </c>
      <c r="E5" s="64" t="s">
        <v>51</v>
      </c>
      <c r="F5" s="64" t="s">
        <v>68</v>
      </c>
      <c r="G5" s="64" t="s">
        <v>67</v>
      </c>
      <c r="H5" s="64" t="s">
        <v>73</v>
      </c>
    </row>
    <row r="6" spans="1:8" s="72" customFormat="1" ht="20.25" customHeight="1">
      <c r="A6" s="102">
        <v>1</v>
      </c>
      <c r="B6" s="71" t="s">
        <v>27</v>
      </c>
      <c r="C6" s="70" t="s">
        <v>63</v>
      </c>
      <c r="D6" s="70" t="s">
        <v>43</v>
      </c>
      <c r="E6" s="71"/>
      <c r="F6" s="56">
        <v>3</v>
      </c>
      <c r="G6" s="56">
        <v>100</v>
      </c>
      <c r="H6" s="101">
        <f aca="true" t="shared" si="0" ref="H6:H21">F6+G6</f>
        <v>103</v>
      </c>
    </row>
    <row r="7" spans="1:8" s="72" customFormat="1" ht="20.25" customHeight="1">
      <c r="A7" s="102">
        <v>2</v>
      </c>
      <c r="B7" s="76" t="s">
        <v>31</v>
      </c>
      <c r="C7" s="70" t="s">
        <v>63</v>
      </c>
      <c r="D7" s="70" t="s">
        <v>17</v>
      </c>
      <c r="E7" s="70" t="s">
        <v>40</v>
      </c>
      <c r="F7" s="56">
        <v>8</v>
      </c>
      <c r="G7" s="56">
        <v>78</v>
      </c>
      <c r="H7" s="101">
        <f t="shared" si="0"/>
        <v>86</v>
      </c>
    </row>
    <row r="8" spans="1:8" s="31" customFormat="1" ht="20.25" customHeight="1">
      <c r="A8" s="102">
        <v>3</v>
      </c>
      <c r="B8" s="68" t="s">
        <v>35</v>
      </c>
      <c r="C8" s="70" t="s">
        <v>63</v>
      </c>
      <c r="D8" s="70" t="s">
        <v>46</v>
      </c>
      <c r="E8" s="71" t="s">
        <v>21</v>
      </c>
      <c r="F8" s="56">
        <v>1</v>
      </c>
      <c r="G8" s="56">
        <v>54</v>
      </c>
      <c r="H8" s="101">
        <f t="shared" si="0"/>
        <v>55</v>
      </c>
    </row>
    <row r="9" spans="1:8" s="31" customFormat="1" ht="20.25" customHeight="1">
      <c r="A9" s="102">
        <v>4</v>
      </c>
      <c r="B9" s="76" t="s">
        <v>104</v>
      </c>
      <c r="C9" s="70" t="s">
        <v>63</v>
      </c>
      <c r="D9" s="70" t="s">
        <v>106</v>
      </c>
      <c r="E9" s="70"/>
      <c r="F9" s="56">
        <v>2</v>
      </c>
      <c r="G9" s="56">
        <v>61</v>
      </c>
      <c r="H9" s="101">
        <f t="shared" si="0"/>
        <v>63</v>
      </c>
    </row>
    <row r="10" spans="1:8" s="31" customFormat="1" ht="20.25" customHeight="1">
      <c r="A10" s="102">
        <v>5</v>
      </c>
      <c r="B10" s="71" t="s">
        <v>33</v>
      </c>
      <c r="C10" s="70" t="s">
        <v>65</v>
      </c>
      <c r="D10" s="71" t="s">
        <v>45</v>
      </c>
      <c r="E10" s="70" t="s">
        <v>20</v>
      </c>
      <c r="F10" s="56">
        <v>3</v>
      </c>
      <c r="G10" s="56">
        <v>54</v>
      </c>
      <c r="H10" s="101">
        <f t="shared" si="0"/>
        <v>57</v>
      </c>
    </row>
    <row r="11" spans="1:8" s="31" customFormat="1" ht="20.25" customHeight="1">
      <c r="A11" s="102">
        <v>6</v>
      </c>
      <c r="B11" s="76" t="s">
        <v>30</v>
      </c>
      <c r="C11" s="70" t="s">
        <v>63</v>
      </c>
      <c r="D11" s="70" t="s">
        <v>44</v>
      </c>
      <c r="E11" s="70"/>
      <c r="F11" s="56">
        <v>0.5</v>
      </c>
      <c r="G11" s="56">
        <v>0</v>
      </c>
      <c r="H11" s="101">
        <f t="shared" si="0"/>
        <v>0.5</v>
      </c>
    </row>
    <row r="12" spans="1:8" s="31" customFormat="1" ht="20.25" customHeight="1">
      <c r="A12" s="102">
        <v>7</v>
      </c>
      <c r="B12" s="68" t="s">
        <v>36</v>
      </c>
      <c r="C12" s="70" t="s">
        <v>63</v>
      </c>
      <c r="D12" s="70" t="s">
        <v>42</v>
      </c>
      <c r="E12" s="74" t="s">
        <v>38</v>
      </c>
      <c r="F12" s="56">
        <v>0.5</v>
      </c>
      <c r="G12" s="56">
        <v>0</v>
      </c>
      <c r="H12" s="101">
        <f t="shared" si="0"/>
        <v>0.5</v>
      </c>
    </row>
    <row r="13" spans="1:8" s="31" customFormat="1" ht="20.25" customHeight="1">
      <c r="A13" s="102">
        <v>8</v>
      </c>
      <c r="B13" s="68" t="s">
        <v>49</v>
      </c>
      <c r="C13" s="70" t="s">
        <v>65</v>
      </c>
      <c r="D13" s="70" t="s">
        <v>16</v>
      </c>
      <c r="E13" s="71" t="s">
        <v>20</v>
      </c>
      <c r="F13" s="56">
        <v>1</v>
      </c>
      <c r="G13" s="56">
        <v>54</v>
      </c>
      <c r="H13" s="101">
        <f t="shared" si="0"/>
        <v>55</v>
      </c>
    </row>
    <row r="14" spans="1:8" s="31" customFormat="1" ht="20.25" customHeight="1">
      <c r="A14" s="102">
        <v>9</v>
      </c>
      <c r="B14" s="75" t="s">
        <v>28</v>
      </c>
      <c r="C14" s="71" t="s">
        <v>64</v>
      </c>
      <c r="D14" s="70" t="s">
        <v>12</v>
      </c>
      <c r="E14" s="70" t="s">
        <v>11</v>
      </c>
      <c r="F14" s="56">
        <v>2</v>
      </c>
      <c r="G14" s="56">
        <v>69</v>
      </c>
      <c r="H14" s="101">
        <f t="shared" si="0"/>
        <v>71</v>
      </c>
    </row>
    <row r="15" spans="1:8" s="31" customFormat="1" ht="20.25" customHeight="1">
      <c r="A15" s="102">
        <v>10</v>
      </c>
      <c r="B15" s="68" t="s">
        <v>37</v>
      </c>
      <c r="C15" s="70" t="s">
        <v>63</v>
      </c>
      <c r="D15" s="70" t="s">
        <v>17</v>
      </c>
      <c r="E15" s="70" t="s">
        <v>8</v>
      </c>
      <c r="F15" s="56">
        <v>6</v>
      </c>
      <c r="G15" s="56">
        <v>61</v>
      </c>
      <c r="H15" s="101">
        <f t="shared" si="0"/>
        <v>67</v>
      </c>
    </row>
    <row r="16" spans="1:8" s="31" customFormat="1" ht="20.25" customHeight="1">
      <c r="A16" s="102">
        <v>11</v>
      </c>
      <c r="B16" s="68" t="s">
        <v>24</v>
      </c>
      <c r="C16" s="70" t="s">
        <v>63</v>
      </c>
      <c r="D16" s="71" t="s">
        <v>18</v>
      </c>
      <c r="E16" s="70" t="s">
        <v>7</v>
      </c>
      <c r="F16" s="56">
        <v>1</v>
      </c>
      <c r="G16" s="56">
        <v>54</v>
      </c>
      <c r="H16" s="101">
        <f t="shared" si="0"/>
        <v>55</v>
      </c>
    </row>
    <row r="17" spans="1:8" s="31" customFormat="1" ht="20.25" customHeight="1">
      <c r="A17" s="102">
        <v>12</v>
      </c>
      <c r="B17" s="73" t="s">
        <v>26</v>
      </c>
      <c r="C17" s="70" t="s">
        <v>63</v>
      </c>
      <c r="D17" s="74" t="s">
        <v>13</v>
      </c>
      <c r="E17" s="70" t="s">
        <v>39</v>
      </c>
      <c r="F17" s="66">
        <v>10</v>
      </c>
      <c r="G17" s="66">
        <v>61</v>
      </c>
      <c r="H17" s="101">
        <f t="shared" si="0"/>
        <v>71</v>
      </c>
    </row>
    <row r="18" spans="1:8" s="31" customFormat="1" ht="20.25" customHeight="1">
      <c r="A18" s="102">
        <v>13</v>
      </c>
      <c r="B18" s="68" t="s">
        <v>25</v>
      </c>
      <c r="C18" s="70" t="s">
        <v>63</v>
      </c>
      <c r="D18" s="71" t="s">
        <v>42</v>
      </c>
      <c r="E18" s="70" t="s">
        <v>38</v>
      </c>
      <c r="F18" s="56">
        <v>2</v>
      </c>
      <c r="G18" s="56">
        <v>54</v>
      </c>
      <c r="H18" s="101">
        <f t="shared" si="0"/>
        <v>56</v>
      </c>
    </row>
    <row r="19" spans="1:8" s="31" customFormat="1" ht="20.25" customHeight="1">
      <c r="A19" s="102">
        <v>14</v>
      </c>
      <c r="B19" s="76" t="s">
        <v>32</v>
      </c>
      <c r="C19" s="70" t="s">
        <v>63</v>
      </c>
      <c r="D19" s="70" t="s">
        <v>9</v>
      </c>
      <c r="E19" s="70" t="s">
        <v>8</v>
      </c>
      <c r="F19" s="66">
        <v>4</v>
      </c>
      <c r="G19" s="66">
        <v>54</v>
      </c>
      <c r="H19" s="101">
        <f t="shared" si="0"/>
        <v>58</v>
      </c>
    </row>
    <row r="20" spans="1:8" s="31" customFormat="1" ht="20.25" customHeight="1">
      <c r="A20" s="102">
        <v>15</v>
      </c>
      <c r="B20" s="68" t="s">
        <v>48</v>
      </c>
      <c r="C20" s="71" t="s">
        <v>63</v>
      </c>
      <c r="D20" s="55" t="s">
        <v>47</v>
      </c>
      <c r="E20" s="70" t="s">
        <v>6</v>
      </c>
      <c r="F20" s="56">
        <v>0.5</v>
      </c>
      <c r="G20" s="56">
        <v>0</v>
      </c>
      <c r="H20" s="101">
        <f t="shared" si="0"/>
        <v>0.5</v>
      </c>
    </row>
    <row r="21" spans="1:8" s="72" customFormat="1" ht="20.25" customHeight="1">
      <c r="A21" s="102">
        <v>16</v>
      </c>
      <c r="B21" s="70" t="s">
        <v>34</v>
      </c>
      <c r="C21" s="70" t="s">
        <v>63</v>
      </c>
      <c r="D21" s="70" t="s">
        <v>42</v>
      </c>
      <c r="E21" s="70" t="s">
        <v>41</v>
      </c>
      <c r="F21" s="56">
        <v>1</v>
      </c>
      <c r="G21" s="56">
        <v>54</v>
      </c>
      <c r="H21" s="101">
        <f t="shared" si="0"/>
        <v>55</v>
      </c>
    </row>
    <row r="22" spans="1:8" s="31" customFormat="1" ht="20.25" customHeight="1" hidden="1">
      <c r="A22" s="103">
        <v>24</v>
      </c>
      <c r="B22" s="104" t="s">
        <v>29</v>
      </c>
      <c r="C22" s="105" t="s">
        <v>74</v>
      </c>
      <c r="D22" s="105" t="s">
        <v>14</v>
      </c>
      <c r="E22" s="105" t="s">
        <v>39</v>
      </c>
      <c r="F22" s="106" t="s">
        <v>62</v>
      </c>
      <c r="G22" s="106" t="s">
        <v>62</v>
      </c>
      <c r="H22" s="107" t="s">
        <v>62</v>
      </c>
    </row>
    <row r="25" spans="2:5" ht="15">
      <c r="B25" s="59" t="s">
        <v>69</v>
      </c>
      <c r="E25" s="59" t="s">
        <v>70</v>
      </c>
    </row>
    <row r="27" spans="2:5" ht="15">
      <c r="B27" s="59" t="s">
        <v>71</v>
      </c>
      <c r="E27" s="59" t="s">
        <v>72</v>
      </c>
    </row>
  </sheetData>
  <sheetProtection/>
  <mergeCells count="2">
    <mergeCell ref="A1:F1"/>
    <mergeCell ref="A2:F2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2013-08-18T14:30:16Z</dcterms:modified>
  <cp:category/>
  <cp:version/>
  <cp:contentType/>
  <cp:contentStatus/>
</cp:coreProperties>
</file>