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110" activeTab="0"/>
  </bookViews>
  <sheets>
    <sheet name="доп.участники" sheetId="1" r:id="rId1"/>
    <sheet name="квалификация" sheetId="2" r:id="rId2"/>
    <sheet name="TOP 32" sheetId="3" r:id="rId3"/>
  </sheets>
  <definedNames>
    <definedName name="_xlnm._FilterDatabase" localSheetId="0" hidden="1">'доп.участники'!$A$8:$G$8</definedName>
    <definedName name="_xlnm.Print_Area" localSheetId="0">'доп.участники'!$A$1:$G$45</definedName>
  </definedNames>
  <calcPr fullCalcOnLoad="1"/>
</workbook>
</file>

<file path=xl/sharedStrings.xml><?xml version="1.0" encoding="utf-8"?>
<sst xmlns="http://schemas.openxmlformats.org/spreadsheetml/2006/main" count="368" uniqueCount="141">
  <si>
    <t>за 1-2 места</t>
  </si>
  <si>
    <t>за 3-4 места</t>
  </si>
  <si>
    <t xml:space="preserve">3 место - № </t>
  </si>
  <si>
    <t xml:space="preserve">4 место - № </t>
  </si>
  <si>
    <t xml:space="preserve">1 место - № </t>
  </si>
  <si>
    <t xml:space="preserve">2 место - № </t>
  </si>
  <si>
    <t>TOP 32</t>
  </si>
  <si>
    <t>Алексей Головня</t>
  </si>
  <si>
    <t>Алексей Вишневский</t>
  </si>
  <si>
    <t>Дмитрий Иллюк</t>
  </si>
  <si>
    <t>Иван Куренбн</t>
  </si>
  <si>
    <t>РЕЗУЛЬТАТЫ  КВАЛИФИКАЦИОННЫХ  ЗАЕЗДОВ</t>
  </si>
  <si>
    <t>№
п/п</t>
  </si>
  <si>
    <t>Имя/
Name</t>
  </si>
  <si>
    <t>Фамилия/
Surname</t>
  </si>
  <si>
    <t>Ст. 
№</t>
  </si>
  <si>
    <t>Команда</t>
  </si>
  <si>
    <t>Страна, город</t>
  </si>
  <si>
    <t>Автомобиль</t>
  </si>
  <si>
    <t>Попытки</t>
  </si>
  <si>
    <t>BEST</t>
  </si>
  <si>
    <t xml:space="preserve">Феликс </t>
  </si>
  <si>
    <t>Читипаховян</t>
  </si>
  <si>
    <t>EE-Team</t>
  </si>
  <si>
    <t>Russia, St.-Petersburg</t>
  </si>
  <si>
    <t>Toyota Supra</t>
  </si>
  <si>
    <t>Сергей</t>
  </si>
  <si>
    <t>Кабаргин</t>
  </si>
  <si>
    <t xml:space="preserve">Gvido </t>
  </si>
  <si>
    <t>Elksnis</t>
  </si>
  <si>
    <t>Race Solutions</t>
  </si>
  <si>
    <t>Latvia, Riga</t>
  </si>
  <si>
    <t>BMW 328 turbo</t>
  </si>
  <si>
    <t>Дмитрий</t>
  </si>
  <si>
    <t>Иллюк</t>
  </si>
  <si>
    <t>Ukraine, Odessa</t>
  </si>
  <si>
    <t>Nissan 200sx</t>
  </si>
  <si>
    <t>Андрей</t>
  </si>
  <si>
    <t>Богданов</t>
  </si>
  <si>
    <t>Addinol Motorsport</t>
  </si>
  <si>
    <t>Russia, Moscow</t>
  </si>
  <si>
    <t>Toyota Altezza</t>
  </si>
  <si>
    <t>Алексей</t>
  </si>
  <si>
    <t>Головня</t>
  </si>
  <si>
    <t>Zeetex Tyres</t>
  </si>
  <si>
    <t>Ukraine, Kiev</t>
  </si>
  <si>
    <t>Nissan 200sx s13</t>
  </si>
  <si>
    <t>Вишневский</t>
  </si>
  <si>
    <t>Belarus, Minsk</t>
  </si>
  <si>
    <t>Nissan 200cx</t>
  </si>
  <si>
    <t>Иван</t>
  </si>
  <si>
    <t>Куренбин</t>
  </si>
  <si>
    <t>RACE WARS</t>
  </si>
  <si>
    <t>Mazda RX7</t>
  </si>
  <si>
    <t xml:space="preserve">Ivo </t>
  </si>
  <si>
    <t>CĪRULIS</t>
  </si>
  <si>
    <t>BMW E30</t>
  </si>
  <si>
    <t xml:space="preserve">Kristaps </t>
  </si>
  <si>
    <t>BLUŠS</t>
  </si>
  <si>
    <t>HGK Motorsport</t>
  </si>
  <si>
    <t>BMW E46</t>
  </si>
  <si>
    <t xml:space="preserve">Евгений </t>
  </si>
  <si>
    <t>Сатюков</t>
  </si>
  <si>
    <t>Bridgestone Toy Sport</t>
  </si>
  <si>
    <t>BMW М3</t>
  </si>
  <si>
    <t>Евгений</t>
  </si>
  <si>
    <t>Ружейников</t>
  </si>
  <si>
    <t>Team Tokyo</t>
  </si>
  <si>
    <t>Юрий</t>
  </si>
  <si>
    <t>Дрифтовский</t>
  </si>
  <si>
    <t>Nissan Silvia</t>
  </si>
  <si>
    <t xml:space="preserve">Владимир </t>
  </si>
  <si>
    <t>Марченко</t>
  </si>
  <si>
    <t>MarchenkoRacing</t>
  </si>
  <si>
    <t>Nissan s14.5</t>
  </si>
  <si>
    <t>Бекерман</t>
  </si>
  <si>
    <t>PitStop Drift Team</t>
  </si>
  <si>
    <t>BMW М3 Е46</t>
  </si>
  <si>
    <t xml:space="preserve">Kastytis </t>
  </si>
  <si>
    <t>Alekna</t>
  </si>
  <si>
    <t>D1Sport</t>
  </si>
  <si>
    <t>Lithuania, Vilnius</t>
  </si>
  <si>
    <t>Nissan S14a Silvia</t>
  </si>
  <si>
    <t xml:space="preserve">Максим </t>
  </si>
  <si>
    <t>Твардовский</t>
  </si>
  <si>
    <t>Nissan Skyline R34</t>
  </si>
  <si>
    <t xml:space="preserve">Александр </t>
  </si>
  <si>
    <t>Ананьев</t>
  </si>
  <si>
    <t>Namazetto</t>
  </si>
  <si>
    <t>Тимур</t>
  </si>
  <si>
    <t>Тлехурай</t>
  </si>
  <si>
    <t>Шпили Вилли</t>
  </si>
  <si>
    <t>Nissan 350Z</t>
  </si>
  <si>
    <t xml:space="preserve">Дмитрий </t>
  </si>
  <si>
    <t>Нагула</t>
  </si>
  <si>
    <t>Мега Drag&amp;Drift</t>
  </si>
  <si>
    <t>Belarus, Grodno</t>
  </si>
  <si>
    <t>Mazda RX-7</t>
  </si>
  <si>
    <t>Сак</t>
  </si>
  <si>
    <t>D1R TopStance Motorsport</t>
  </si>
  <si>
    <t>Кравец</t>
  </si>
  <si>
    <t>Nismo.by</t>
  </si>
  <si>
    <t>Vents</t>
  </si>
  <si>
    <t>Peĉaks</t>
  </si>
  <si>
    <t>BMW 357TT</t>
  </si>
  <si>
    <t xml:space="preserve">Андрей </t>
  </si>
  <si>
    <t>Курило</t>
  </si>
  <si>
    <t>Пшеницин</t>
  </si>
  <si>
    <t>CatDog Drifting</t>
  </si>
  <si>
    <t>ЗАЗ1102</t>
  </si>
  <si>
    <t>Пискарев</t>
  </si>
  <si>
    <t>D1R</t>
  </si>
  <si>
    <t>Nissan S14</t>
  </si>
  <si>
    <t>Гребенщиков</t>
  </si>
  <si>
    <t>TopStance-D1R</t>
  </si>
  <si>
    <t>Шатило</t>
  </si>
  <si>
    <t>Nissan Silvia S15</t>
  </si>
  <si>
    <t xml:space="preserve">Вячеслав </t>
  </si>
  <si>
    <t>Калашников</t>
  </si>
  <si>
    <t>Nissan Silvia S13</t>
  </si>
  <si>
    <t>Борис</t>
  </si>
  <si>
    <t>Меленкевич</t>
  </si>
  <si>
    <t>KorCHEdrift</t>
  </si>
  <si>
    <t>Belarus, Brest</t>
  </si>
  <si>
    <t>BMW 540</t>
  </si>
  <si>
    <t>Орлов</t>
  </si>
  <si>
    <t>Прокушенков</t>
  </si>
  <si>
    <t>oneRacing</t>
  </si>
  <si>
    <t>BMW 3</t>
  </si>
  <si>
    <t>н/ст</t>
  </si>
  <si>
    <t xml:space="preserve">Олег </t>
  </si>
  <si>
    <t>Цаплик</t>
  </si>
  <si>
    <t>Уланов</t>
  </si>
  <si>
    <t>Василий</t>
  </si>
  <si>
    <t>Семенов</t>
  </si>
  <si>
    <t>RedStarMotorSport</t>
  </si>
  <si>
    <t>Nissan 300zx</t>
  </si>
  <si>
    <t>02-03.06.2012</t>
  </si>
  <si>
    <t>ЗАРЕГИСТРИРОВАННЫЕ УЧАСТНИКИ СОРЕВНОВАНИЙ</t>
  </si>
  <si>
    <t>Ст. №</t>
  </si>
  <si>
    <r>
      <t>Pe</t>
    </r>
    <r>
      <rPr>
        <sz val="11"/>
        <color indexed="8"/>
        <rFont val="Calibri"/>
        <family val="2"/>
      </rPr>
      <t>ĉ</t>
    </r>
    <r>
      <rPr>
        <sz val="11"/>
        <color indexed="8"/>
        <rFont val="Calibri"/>
        <family val="2"/>
      </rPr>
      <t>aks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</si>
</sst>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b/>
      <sz val="16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sz val="16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63"/>
      <name val="Trebuchet MS"/>
      <family val="2"/>
    </font>
    <font>
      <sz val="14"/>
      <name val="Calibri"/>
      <family val="2"/>
    </font>
    <font>
      <b/>
      <sz val="16"/>
      <color indexed="10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63"/>
      <name val="Calibri"/>
      <family val="2"/>
    </font>
    <font>
      <sz val="11"/>
      <color indexed="63"/>
      <name val="Trebuchet MS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left"/>
    </xf>
    <xf numFmtId="0" fontId="3" fillId="24" borderId="18" xfId="0" applyFont="1" applyFill="1" applyBorder="1" applyAlignment="1">
      <alignment/>
    </xf>
    <xf numFmtId="0" fontId="2" fillId="24" borderId="19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left"/>
    </xf>
    <xf numFmtId="0" fontId="3" fillId="24" borderId="22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21" xfId="0" applyFont="1" applyFill="1" applyBorder="1" applyAlignment="1">
      <alignment horizontal="lef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 horizontal="left"/>
    </xf>
    <xf numFmtId="0" fontId="3" fillId="24" borderId="25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26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0" fontId="2" fillId="24" borderId="22" xfId="0" applyFont="1" applyFill="1" applyBorder="1" applyAlignment="1">
      <alignment horizontal="left"/>
    </xf>
    <xf numFmtId="0" fontId="2" fillId="24" borderId="24" xfId="0" applyFont="1" applyFill="1" applyBorder="1" applyAlignment="1">
      <alignment horizontal="left"/>
    </xf>
    <xf numFmtId="0" fontId="2" fillId="24" borderId="34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14" fontId="3" fillId="24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30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left"/>
    </xf>
    <xf numFmtId="0" fontId="34" fillId="0" borderId="5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left"/>
    </xf>
    <xf numFmtId="0" fontId="32" fillId="0" borderId="54" xfId="0" applyFont="1" applyFill="1" applyBorder="1" applyAlignment="1">
      <alignment horizontal="left"/>
    </xf>
    <xf numFmtId="0" fontId="33" fillId="0" borderId="52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left"/>
    </xf>
    <xf numFmtId="0" fontId="34" fillId="0" borderId="52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left" wrapText="1"/>
    </xf>
    <xf numFmtId="0" fontId="34" fillId="0" borderId="54" xfId="0" applyFont="1" applyFill="1" applyBorder="1" applyAlignment="1">
      <alignment horizontal="left" wrapText="1"/>
    </xf>
    <xf numFmtId="0" fontId="37" fillId="0" borderId="52" xfId="0" applyFont="1" applyFill="1" applyBorder="1" applyAlignment="1">
      <alignment horizontal="left"/>
    </xf>
    <xf numFmtId="0" fontId="38" fillId="0" borderId="57" xfId="0" applyFont="1" applyFill="1" applyBorder="1" applyAlignment="1">
      <alignment horizontal="center"/>
    </xf>
    <xf numFmtId="0" fontId="32" fillId="0" borderId="53" xfId="0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32" fillId="0" borderId="52" xfId="0" applyFont="1" applyFill="1" applyBorder="1" applyAlignment="1">
      <alignment/>
    </xf>
    <xf numFmtId="0" fontId="34" fillId="0" borderId="52" xfId="0" applyFont="1" applyFill="1" applyBorder="1" applyAlignment="1">
      <alignment/>
    </xf>
    <xf numFmtId="0" fontId="32" fillId="0" borderId="53" xfId="0" applyFont="1" applyFill="1" applyBorder="1" applyAlignment="1">
      <alignment horizontal="left" wrapText="1"/>
    </xf>
    <xf numFmtId="0" fontId="32" fillId="0" borderId="54" xfId="0" applyFont="1" applyFill="1" applyBorder="1" applyAlignment="1">
      <alignment horizontal="left" wrapText="1"/>
    </xf>
    <xf numFmtId="0" fontId="33" fillId="0" borderId="52" xfId="0" applyFont="1" applyFill="1" applyBorder="1" applyAlignment="1">
      <alignment horizontal="center" wrapText="1"/>
    </xf>
    <xf numFmtId="0" fontId="39" fillId="0" borderId="52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29" fillId="24" borderId="52" xfId="0" applyFont="1" applyFill="1" applyBorder="1" applyAlignment="1">
      <alignment horizontal="left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/>
    </xf>
    <xf numFmtId="0" fontId="16" fillId="24" borderId="52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2" fillId="24" borderId="52" xfId="0" applyFont="1" applyFill="1" applyBorder="1" applyAlignment="1">
      <alignment horizontal="center" vertical="center"/>
    </xf>
    <xf numFmtId="0" fontId="42" fillId="24" borderId="52" xfId="0" applyFont="1" applyFill="1" applyBorder="1" applyAlignment="1">
      <alignment vertical="center" wrapText="1"/>
    </xf>
    <xf numFmtId="0" fontId="43" fillId="24" borderId="52" xfId="0" applyFont="1" applyFill="1" applyBorder="1" applyAlignment="1">
      <alignment horizontal="center" vertical="center"/>
    </xf>
    <xf numFmtId="0" fontId="42" fillId="24" borderId="52" xfId="0" applyFont="1" applyFill="1" applyBorder="1" applyAlignment="1">
      <alignment vertical="center"/>
    </xf>
    <xf numFmtId="0" fontId="42" fillId="24" borderId="0" xfId="0" applyFont="1" applyFill="1" applyAlignment="1">
      <alignment vertical="center"/>
    </xf>
    <xf numFmtId="0" fontId="44" fillId="24" borderId="52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 wrapText="1"/>
    </xf>
    <xf numFmtId="0" fontId="0" fillId="24" borderId="52" xfId="0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0" fillId="24" borderId="52" xfId="0" applyFill="1" applyBorder="1" applyAlignment="1">
      <alignment vertical="center" wrapText="1"/>
    </xf>
    <xf numFmtId="0" fontId="45" fillId="24" borderId="52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 wrapText="1"/>
    </xf>
    <xf numFmtId="0" fontId="30" fillId="24" borderId="52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6</xdr:col>
      <xdr:colOff>866775</xdr:colOff>
      <xdr:row>5</xdr:row>
      <xdr:rowOff>180975</xdr:rowOff>
    </xdr:to>
    <xdr:pic>
      <xdr:nvPicPr>
        <xdr:cNvPr id="1" name="Picture 1" descr="C:\Documents and Settings\Evgeny\Desktop\eedc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676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285750</xdr:colOff>
      <xdr:row>4</xdr:row>
      <xdr:rowOff>123825</xdr:rowOff>
    </xdr:to>
    <xdr:pic>
      <xdr:nvPicPr>
        <xdr:cNvPr id="1" name="Picture 1" descr="C:\Documents and Settings\Evgeny\Desktop\eedc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9525</xdr:rowOff>
    </xdr:from>
    <xdr:to>
      <xdr:col>15</xdr:col>
      <xdr:colOff>76200</xdr:colOff>
      <xdr:row>6</xdr:row>
      <xdr:rowOff>219075</xdr:rowOff>
    </xdr:to>
    <xdr:pic>
      <xdr:nvPicPr>
        <xdr:cNvPr id="1" name="Picture 1" descr="C:\Documents and Settings\Evgeny\Desktop\eedc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"/>
          <a:ext cx="3200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Normal="85" zoomScaleSheetLayoutView="100" zoomScalePageLayoutView="0" workbookViewId="0" topLeftCell="A2">
      <pane ySplit="7" topLeftCell="BM9" activePane="bottomLeft" state="frozen"/>
      <selection pane="topLeft" activeCell="A2" sqref="A2"/>
      <selection pane="bottomLeft" activeCell="G13" sqref="G13"/>
    </sheetView>
  </sheetViews>
  <sheetFormatPr defaultColWidth="9.140625" defaultRowHeight="15"/>
  <cols>
    <col min="1" max="1" width="3.8515625" style="152" customWidth="1"/>
    <col min="2" max="2" width="12.57421875" style="137" customWidth="1"/>
    <col min="3" max="3" width="15.140625" style="137" customWidth="1"/>
    <col min="4" max="4" width="6.140625" style="153" bestFit="1" customWidth="1"/>
    <col min="5" max="5" width="23.421875" style="137" bestFit="1" customWidth="1"/>
    <col min="6" max="6" width="19.8515625" style="137" bestFit="1" customWidth="1"/>
    <col min="7" max="7" width="17.00390625" style="137" bestFit="1" customWidth="1"/>
    <col min="8" max="16384" width="9.140625" style="137" customWidth="1"/>
  </cols>
  <sheetData>
    <row r="1" spans="1:2" s="131" customFormat="1" ht="18.75">
      <c r="A1" s="129"/>
      <c r="B1" s="130"/>
    </row>
    <row r="2" spans="1:3" s="131" customFormat="1" ht="18.75">
      <c r="A2" s="129"/>
      <c r="B2" s="130"/>
      <c r="C2" t="s">
        <v>137</v>
      </c>
    </row>
    <row r="3" spans="1:2" s="131" customFormat="1" ht="18.75">
      <c r="A3" s="129"/>
      <c r="B3" s="130"/>
    </row>
    <row r="4" spans="1:2" s="131" customFormat="1" ht="18.75">
      <c r="A4" s="129"/>
      <c r="B4" s="130"/>
    </row>
    <row r="5" spans="1:2" s="131" customFormat="1" ht="18.75">
      <c r="A5" s="129"/>
      <c r="B5" s="130"/>
    </row>
    <row r="6" spans="1:7" s="131" customFormat="1" ht="23.25">
      <c r="A6" s="132" t="s">
        <v>138</v>
      </c>
      <c r="B6" s="132"/>
      <c r="C6" s="132"/>
      <c r="D6" s="132"/>
      <c r="E6" s="132"/>
      <c r="F6" s="132"/>
      <c r="G6" s="132"/>
    </row>
    <row r="7" spans="1:2" s="131" customFormat="1" ht="18.75">
      <c r="A7" s="129"/>
      <c r="B7" s="130"/>
    </row>
    <row r="8" spans="1:7" ht="30.75" customHeight="1">
      <c r="A8" s="133" t="s">
        <v>12</v>
      </c>
      <c r="B8" s="134" t="s">
        <v>13</v>
      </c>
      <c r="C8" s="134" t="s">
        <v>14</v>
      </c>
      <c r="D8" s="134" t="s">
        <v>139</v>
      </c>
      <c r="E8" s="135" t="s">
        <v>16</v>
      </c>
      <c r="F8" s="135" t="s">
        <v>17</v>
      </c>
      <c r="G8" s="136" t="s">
        <v>18</v>
      </c>
    </row>
    <row r="9" spans="1:7" s="142" customFormat="1" ht="18.75">
      <c r="A9" s="138">
        <v>1</v>
      </c>
      <c r="B9" s="139" t="s">
        <v>21</v>
      </c>
      <c r="C9" s="139" t="s">
        <v>22</v>
      </c>
      <c r="D9" s="140">
        <v>1</v>
      </c>
      <c r="E9" s="141" t="s">
        <v>23</v>
      </c>
      <c r="F9" s="141" t="s">
        <v>24</v>
      </c>
      <c r="G9" s="141" t="s">
        <v>25</v>
      </c>
    </row>
    <row r="10" spans="1:7" ht="18.75">
      <c r="A10" s="138">
        <v>2</v>
      </c>
      <c r="B10" s="141" t="s">
        <v>26</v>
      </c>
      <c r="C10" s="141" t="s">
        <v>27</v>
      </c>
      <c r="D10" s="140">
        <v>2</v>
      </c>
      <c r="E10" s="141" t="s">
        <v>23</v>
      </c>
      <c r="F10" s="141" t="s">
        <v>24</v>
      </c>
      <c r="G10" s="143" t="s">
        <v>25</v>
      </c>
    </row>
    <row r="11" spans="1:7" ht="18.75">
      <c r="A11" s="138">
        <v>3</v>
      </c>
      <c r="B11" s="144" t="s">
        <v>33</v>
      </c>
      <c r="C11" s="144" t="s">
        <v>126</v>
      </c>
      <c r="D11" s="140">
        <v>3</v>
      </c>
      <c r="E11" s="141" t="s">
        <v>127</v>
      </c>
      <c r="F11" s="141" t="s">
        <v>48</v>
      </c>
      <c r="G11" s="145" t="s">
        <v>128</v>
      </c>
    </row>
    <row r="12" spans="1:7" ht="18.75">
      <c r="A12" s="138">
        <v>4</v>
      </c>
      <c r="B12" s="141" t="s">
        <v>57</v>
      </c>
      <c r="C12" s="141" t="s">
        <v>58</v>
      </c>
      <c r="D12" s="140">
        <v>4</v>
      </c>
      <c r="E12" s="141" t="s">
        <v>59</v>
      </c>
      <c r="F12" s="141" t="s">
        <v>31</v>
      </c>
      <c r="G12" s="146" t="s">
        <v>60</v>
      </c>
    </row>
    <row r="13" spans="1:7" ht="18.75">
      <c r="A13" s="138">
        <v>5</v>
      </c>
      <c r="B13" s="147" t="s">
        <v>28</v>
      </c>
      <c r="C13" s="147" t="s">
        <v>29</v>
      </c>
      <c r="D13" s="140">
        <v>5</v>
      </c>
      <c r="E13" s="141" t="s">
        <v>30</v>
      </c>
      <c r="F13" s="141" t="s">
        <v>31</v>
      </c>
      <c r="G13" s="145" t="s">
        <v>32</v>
      </c>
    </row>
    <row r="14" spans="1:7" ht="18.75">
      <c r="A14" s="138">
        <v>6</v>
      </c>
      <c r="B14" s="144" t="s">
        <v>71</v>
      </c>
      <c r="C14" s="144" t="s">
        <v>72</v>
      </c>
      <c r="D14" s="140">
        <v>7</v>
      </c>
      <c r="E14" s="141" t="s">
        <v>73</v>
      </c>
      <c r="F14" s="141" t="s">
        <v>45</v>
      </c>
      <c r="G14" s="143" t="s">
        <v>74</v>
      </c>
    </row>
    <row r="15" spans="1:7" ht="18.75">
      <c r="A15" s="138">
        <v>7</v>
      </c>
      <c r="B15" s="144" t="s">
        <v>102</v>
      </c>
      <c r="C15" s="144" t="s">
        <v>140</v>
      </c>
      <c r="D15" s="140">
        <v>8</v>
      </c>
      <c r="E15" s="141"/>
      <c r="F15" s="141" t="s">
        <v>31</v>
      </c>
      <c r="G15" s="145" t="s">
        <v>104</v>
      </c>
    </row>
    <row r="16" spans="1:7" ht="18.75">
      <c r="A16" s="138">
        <v>8</v>
      </c>
      <c r="B16" s="144" t="s">
        <v>89</v>
      </c>
      <c r="C16" s="144" t="s">
        <v>90</v>
      </c>
      <c r="D16" s="140">
        <v>9</v>
      </c>
      <c r="E16" s="141" t="s">
        <v>91</v>
      </c>
      <c r="F16" s="141" t="s">
        <v>24</v>
      </c>
      <c r="G16" s="148" t="s">
        <v>92</v>
      </c>
    </row>
    <row r="17" spans="1:7" ht="18.75">
      <c r="A17" s="138">
        <v>9</v>
      </c>
      <c r="B17" s="144" t="s">
        <v>130</v>
      </c>
      <c r="C17" s="144" t="s">
        <v>131</v>
      </c>
      <c r="D17" s="140">
        <v>10</v>
      </c>
      <c r="E17" s="141" t="s">
        <v>23</v>
      </c>
      <c r="F17" s="141" t="s">
        <v>24</v>
      </c>
      <c r="G17" s="146" t="s">
        <v>116</v>
      </c>
    </row>
    <row r="18" spans="1:7" ht="18.75">
      <c r="A18" s="138">
        <v>10</v>
      </c>
      <c r="B18" s="149" t="s">
        <v>42</v>
      </c>
      <c r="C18" s="149" t="s">
        <v>43</v>
      </c>
      <c r="D18" s="140">
        <v>11</v>
      </c>
      <c r="E18" s="145" t="s">
        <v>44</v>
      </c>
      <c r="F18" s="141" t="s">
        <v>45</v>
      </c>
      <c r="G18" s="149" t="s">
        <v>46</v>
      </c>
    </row>
    <row r="19" spans="1:7" ht="18.75">
      <c r="A19" s="138">
        <v>11</v>
      </c>
      <c r="B19" s="141" t="s">
        <v>26</v>
      </c>
      <c r="C19" s="141" t="s">
        <v>98</v>
      </c>
      <c r="D19" s="140">
        <v>12</v>
      </c>
      <c r="E19" s="149" t="s">
        <v>99</v>
      </c>
      <c r="F19" s="141" t="s">
        <v>48</v>
      </c>
      <c r="G19" s="145" t="s">
        <v>60</v>
      </c>
    </row>
    <row r="20" spans="1:7" ht="18.75">
      <c r="A20" s="138">
        <v>12</v>
      </c>
      <c r="B20" s="144" t="s">
        <v>68</v>
      </c>
      <c r="C20" s="144" t="s">
        <v>113</v>
      </c>
      <c r="D20" s="140">
        <v>13</v>
      </c>
      <c r="E20" s="141" t="s">
        <v>114</v>
      </c>
      <c r="F20" s="141" t="s">
        <v>48</v>
      </c>
      <c r="G20" s="143" t="s">
        <v>41</v>
      </c>
    </row>
    <row r="21" spans="1:7" ht="18.75">
      <c r="A21" s="138">
        <v>13</v>
      </c>
      <c r="B21" s="150" t="s">
        <v>83</v>
      </c>
      <c r="C21" s="150" t="s">
        <v>115</v>
      </c>
      <c r="D21" s="140">
        <v>15</v>
      </c>
      <c r="E21" s="141"/>
      <c r="F21" s="141" t="s">
        <v>48</v>
      </c>
      <c r="G21" s="146" t="s">
        <v>116</v>
      </c>
    </row>
    <row r="22" spans="1:7" s="142" customFormat="1" ht="18.75">
      <c r="A22" s="138">
        <v>14</v>
      </c>
      <c r="B22" s="144" t="s">
        <v>37</v>
      </c>
      <c r="C22" s="144" t="s">
        <v>38</v>
      </c>
      <c r="D22" s="140">
        <v>17</v>
      </c>
      <c r="E22" s="141" t="s">
        <v>39</v>
      </c>
      <c r="F22" s="141" t="s">
        <v>40</v>
      </c>
      <c r="G22" s="143" t="s">
        <v>41</v>
      </c>
    </row>
    <row r="23" spans="1:7" ht="18.75">
      <c r="A23" s="138">
        <v>15</v>
      </c>
      <c r="B23" s="141" t="s">
        <v>54</v>
      </c>
      <c r="C23" s="141" t="s">
        <v>55</v>
      </c>
      <c r="D23" s="151">
        <v>19</v>
      </c>
      <c r="E23" s="149"/>
      <c r="F23" s="141" t="s">
        <v>31</v>
      </c>
      <c r="G23" s="148" t="s">
        <v>56</v>
      </c>
    </row>
    <row r="24" spans="1:7" ht="18.75">
      <c r="A24" s="138">
        <v>16</v>
      </c>
      <c r="B24" s="147" t="s">
        <v>33</v>
      </c>
      <c r="C24" s="147" t="s">
        <v>34</v>
      </c>
      <c r="D24" s="140">
        <v>20</v>
      </c>
      <c r="E24" s="141"/>
      <c r="F24" s="141" t="s">
        <v>35</v>
      </c>
      <c r="G24" s="145" t="s">
        <v>36</v>
      </c>
    </row>
    <row r="25" spans="1:7" ht="18.75">
      <c r="A25" s="138">
        <v>17</v>
      </c>
      <c r="B25" s="139" t="s">
        <v>117</v>
      </c>
      <c r="C25" s="139" t="s">
        <v>118</v>
      </c>
      <c r="D25" s="140">
        <v>21</v>
      </c>
      <c r="E25" s="141" t="s">
        <v>23</v>
      </c>
      <c r="F25" s="141" t="s">
        <v>24</v>
      </c>
      <c r="G25" s="141" t="s">
        <v>119</v>
      </c>
    </row>
    <row r="26" spans="1:7" ht="18.75">
      <c r="A26" s="138">
        <v>18</v>
      </c>
      <c r="B26" s="141" t="s">
        <v>78</v>
      </c>
      <c r="C26" s="141" t="s">
        <v>79</v>
      </c>
      <c r="D26" s="140">
        <v>22</v>
      </c>
      <c r="E26" s="141" t="s">
        <v>80</v>
      </c>
      <c r="F26" s="141" t="s">
        <v>81</v>
      </c>
      <c r="G26" s="149" t="s">
        <v>82</v>
      </c>
    </row>
    <row r="27" spans="1:7" ht="18.75">
      <c r="A27" s="138">
        <v>19</v>
      </c>
      <c r="B27" s="144" t="s">
        <v>86</v>
      </c>
      <c r="C27" s="144" t="s">
        <v>87</v>
      </c>
      <c r="D27" s="140">
        <v>23</v>
      </c>
      <c r="E27" s="141" t="s">
        <v>88</v>
      </c>
      <c r="F27" s="141" t="s">
        <v>48</v>
      </c>
      <c r="G27" s="148" t="s">
        <v>53</v>
      </c>
    </row>
    <row r="28" spans="1:7" ht="18.75">
      <c r="A28" s="138">
        <v>20</v>
      </c>
      <c r="B28" s="144" t="s">
        <v>120</v>
      </c>
      <c r="C28" s="144" t="s">
        <v>121</v>
      </c>
      <c r="D28" s="140">
        <v>28</v>
      </c>
      <c r="E28" s="146" t="s">
        <v>122</v>
      </c>
      <c r="F28" s="141" t="s">
        <v>123</v>
      </c>
      <c r="G28" s="145" t="s">
        <v>124</v>
      </c>
    </row>
    <row r="29" spans="1:7" ht="18.75">
      <c r="A29" s="138">
        <v>21</v>
      </c>
      <c r="B29" s="144" t="s">
        <v>117</v>
      </c>
      <c r="C29" s="144" t="s">
        <v>125</v>
      </c>
      <c r="D29" s="140">
        <v>29</v>
      </c>
      <c r="E29" s="141"/>
      <c r="F29" s="141" t="s">
        <v>48</v>
      </c>
      <c r="G29" s="145" t="s">
        <v>53</v>
      </c>
    </row>
    <row r="30" spans="1:7" ht="18.75">
      <c r="A30" s="138">
        <v>22</v>
      </c>
      <c r="B30" s="144" t="s">
        <v>86</v>
      </c>
      <c r="C30" s="144" t="s">
        <v>107</v>
      </c>
      <c r="D30" s="140">
        <v>30</v>
      </c>
      <c r="E30" s="141" t="s">
        <v>108</v>
      </c>
      <c r="F30" s="141" t="s">
        <v>48</v>
      </c>
      <c r="G30" s="148" t="s">
        <v>109</v>
      </c>
    </row>
    <row r="31" spans="1:7" ht="18.75">
      <c r="A31" s="138">
        <v>23</v>
      </c>
      <c r="B31" s="144" t="s">
        <v>50</v>
      </c>
      <c r="C31" s="144" t="s">
        <v>51</v>
      </c>
      <c r="D31" s="140">
        <v>31</v>
      </c>
      <c r="E31" s="141" t="s">
        <v>52</v>
      </c>
      <c r="F31" s="141" t="s">
        <v>24</v>
      </c>
      <c r="G31" s="145" t="s">
        <v>53</v>
      </c>
    </row>
    <row r="32" spans="1:7" ht="18.75">
      <c r="A32" s="138">
        <v>24</v>
      </c>
      <c r="B32" s="141" t="s">
        <v>83</v>
      </c>
      <c r="C32" s="141" t="s">
        <v>100</v>
      </c>
      <c r="D32" s="140">
        <v>33</v>
      </c>
      <c r="E32" s="141" t="s">
        <v>101</v>
      </c>
      <c r="F32" s="141" t="s">
        <v>48</v>
      </c>
      <c r="G32" s="145" t="s">
        <v>36</v>
      </c>
    </row>
    <row r="33" spans="1:7" ht="18.75">
      <c r="A33" s="138">
        <v>25</v>
      </c>
      <c r="B33" s="144" t="s">
        <v>83</v>
      </c>
      <c r="C33" s="144" t="s">
        <v>84</v>
      </c>
      <c r="D33" s="140">
        <v>34</v>
      </c>
      <c r="E33" s="141" t="s">
        <v>23</v>
      </c>
      <c r="F33" s="141" t="s">
        <v>24</v>
      </c>
      <c r="G33" s="143" t="s">
        <v>85</v>
      </c>
    </row>
    <row r="34" spans="1:7" ht="18.75">
      <c r="A34" s="138">
        <v>26</v>
      </c>
      <c r="B34" s="144" t="s">
        <v>105</v>
      </c>
      <c r="C34" s="144" t="s">
        <v>106</v>
      </c>
      <c r="D34" s="140">
        <v>35</v>
      </c>
      <c r="E34" s="141"/>
      <c r="F34" s="141" t="s">
        <v>48</v>
      </c>
      <c r="G34" s="145" t="s">
        <v>70</v>
      </c>
    </row>
    <row r="35" spans="1:7" ht="18.75">
      <c r="A35" s="138">
        <v>27</v>
      </c>
      <c r="B35" s="144" t="s">
        <v>37</v>
      </c>
      <c r="C35" s="144" t="s">
        <v>110</v>
      </c>
      <c r="D35" s="140">
        <v>36</v>
      </c>
      <c r="E35" s="141" t="s">
        <v>111</v>
      </c>
      <c r="F35" s="141" t="s">
        <v>48</v>
      </c>
      <c r="G35" s="145" t="s">
        <v>112</v>
      </c>
    </row>
    <row r="36" spans="1:7" ht="18.75">
      <c r="A36" s="138">
        <v>28</v>
      </c>
      <c r="B36" s="149" t="s">
        <v>42</v>
      </c>
      <c r="C36" s="149" t="s">
        <v>47</v>
      </c>
      <c r="D36" s="140">
        <v>44</v>
      </c>
      <c r="E36" s="149"/>
      <c r="F36" s="141" t="s">
        <v>48</v>
      </c>
      <c r="G36" s="145" t="s">
        <v>49</v>
      </c>
    </row>
    <row r="37" spans="1:7" ht="18.75">
      <c r="A37" s="138">
        <v>29</v>
      </c>
      <c r="B37" s="149" t="s">
        <v>71</v>
      </c>
      <c r="C37" s="149" t="s">
        <v>132</v>
      </c>
      <c r="D37" s="140">
        <v>53</v>
      </c>
      <c r="E37" s="145" t="s">
        <v>91</v>
      </c>
      <c r="F37" s="141" t="s">
        <v>24</v>
      </c>
      <c r="G37" s="145" t="s">
        <v>112</v>
      </c>
    </row>
    <row r="38" spans="1:7" ht="18.75">
      <c r="A38" s="138">
        <v>30</v>
      </c>
      <c r="B38" s="149" t="s">
        <v>65</v>
      </c>
      <c r="C38" s="149" t="s">
        <v>66</v>
      </c>
      <c r="D38" s="151">
        <v>55</v>
      </c>
      <c r="E38" s="145" t="s">
        <v>67</v>
      </c>
      <c r="F38" s="141" t="s">
        <v>40</v>
      </c>
      <c r="G38" s="145" t="s">
        <v>64</v>
      </c>
    </row>
    <row r="39" spans="1:7" ht="18.75">
      <c r="A39" s="138">
        <v>31</v>
      </c>
      <c r="B39" s="149" t="s">
        <v>133</v>
      </c>
      <c r="C39" s="149" t="s">
        <v>134</v>
      </c>
      <c r="D39" s="140">
        <v>69</v>
      </c>
      <c r="E39" s="149" t="s">
        <v>135</v>
      </c>
      <c r="F39" s="141" t="s">
        <v>40</v>
      </c>
      <c r="G39" s="145" t="s">
        <v>136</v>
      </c>
    </row>
    <row r="40" spans="1:7" ht="18.75">
      <c r="A40" s="138">
        <v>32</v>
      </c>
      <c r="B40" s="144" t="s">
        <v>61</v>
      </c>
      <c r="C40" s="144" t="s">
        <v>62</v>
      </c>
      <c r="D40" s="140">
        <v>70</v>
      </c>
      <c r="E40" s="141" t="s">
        <v>63</v>
      </c>
      <c r="F40" s="141" t="s">
        <v>40</v>
      </c>
      <c r="G40" s="145" t="s">
        <v>64</v>
      </c>
    </row>
    <row r="41" spans="1:7" ht="18.75">
      <c r="A41" s="138">
        <v>33</v>
      </c>
      <c r="B41" s="144" t="s">
        <v>21</v>
      </c>
      <c r="C41" s="144" t="s">
        <v>75</v>
      </c>
      <c r="D41" s="140">
        <v>88</v>
      </c>
      <c r="E41" s="141" t="s">
        <v>76</v>
      </c>
      <c r="F41" s="141" t="s">
        <v>24</v>
      </c>
      <c r="G41" s="145" t="s">
        <v>77</v>
      </c>
    </row>
    <row r="42" spans="1:7" ht="18.75">
      <c r="A42" s="138">
        <v>34</v>
      </c>
      <c r="B42" s="149" t="s">
        <v>68</v>
      </c>
      <c r="C42" s="149" t="s">
        <v>69</v>
      </c>
      <c r="D42" s="151">
        <v>95</v>
      </c>
      <c r="E42" s="149"/>
      <c r="F42" s="141" t="s">
        <v>45</v>
      </c>
      <c r="G42" s="145" t="s">
        <v>70</v>
      </c>
    </row>
    <row r="43" spans="1:7" ht="18.75">
      <c r="A43" s="138">
        <v>35</v>
      </c>
      <c r="B43" s="144" t="s">
        <v>93</v>
      </c>
      <c r="C43" s="144" t="s">
        <v>94</v>
      </c>
      <c r="D43" s="140">
        <v>99</v>
      </c>
      <c r="E43" s="141" t="s">
        <v>95</v>
      </c>
      <c r="F43" s="141" t="s">
        <v>96</v>
      </c>
      <c r="G43" s="149" t="s">
        <v>97</v>
      </c>
    </row>
  </sheetData>
  <sheetProtection/>
  <autoFilter ref="A8:G8"/>
  <mergeCells count="1">
    <mergeCell ref="A6:G6"/>
  </mergeCell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4.140625" style="58" bestFit="1" customWidth="1"/>
    <col min="2" max="2" width="9.421875" style="59" bestFit="1" customWidth="1"/>
    <col min="3" max="3" width="11.00390625" style="59" bestFit="1" customWidth="1"/>
    <col min="4" max="4" width="6.140625" style="60" bestFit="1" customWidth="1"/>
    <col min="5" max="5" width="20.7109375" style="59" hidden="1" customWidth="1"/>
    <col min="6" max="6" width="17.57421875" style="59" hidden="1" customWidth="1"/>
    <col min="7" max="7" width="15.28125" style="59" bestFit="1" customWidth="1"/>
    <col min="8" max="10" width="9.7109375" style="62" customWidth="1"/>
    <col min="11" max="13" width="9.7109375" style="64" hidden="1" customWidth="1"/>
    <col min="14" max="14" width="10.7109375" style="64" customWidth="1"/>
    <col min="15" max="15" width="10.7109375" style="59" customWidth="1"/>
    <col min="16" max="16384" width="9.140625" style="59" customWidth="1"/>
  </cols>
  <sheetData>
    <row r="2" spans="7:14" ht="20.25" customHeight="1">
      <c r="G2" s="61" t="s">
        <v>11</v>
      </c>
      <c r="H2" s="61"/>
      <c r="I2" s="61"/>
      <c r="J2" s="61"/>
      <c r="K2" s="61"/>
      <c r="L2" s="61"/>
      <c r="M2" s="61"/>
      <c r="N2" s="61"/>
    </row>
    <row r="3" spans="11:14" ht="21">
      <c r="K3" s="63"/>
      <c r="L3" s="63"/>
      <c r="M3" s="63"/>
      <c r="N3" s="63"/>
    </row>
    <row r="4" spans="11:14" ht="21">
      <c r="K4" s="63"/>
      <c r="L4" s="63"/>
      <c r="M4" s="63"/>
      <c r="N4" s="63"/>
    </row>
    <row r="5" ht="10.5" customHeight="1" thickBot="1"/>
    <row r="6" spans="1:14" ht="15" customHeight="1">
      <c r="A6" s="65" t="s">
        <v>12</v>
      </c>
      <c r="B6" s="66" t="s">
        <v>13</v>
      </c>
      <c r="C6" s="67" t="s">
        <v>14</v>
      </c>
      <c r="D6" s="68" t="s">
        <v>15</v>
      </c>
      <c r="E6" s="69" t="s">
        <v>16</v>
      </c>
      <c r="F6" s="69" t="s">
        <v>17</v>
      </c>
      <c r="G6" s="70" t="s">
        <v>18</v>
      </c>
      <c r="H6" s="71" t="s">
        <v>19</v>
      </c>
      <c r="I6" s="72"/>
      <c r="J6" s="73"/>
      <c r="K6" s="74"/>
      <c r="L6" s="75"/>
      <c r="M6" s="74"/>
      <c r="N6" s="76" t="s">
        <v>20</v>
      </c>
    </row>
    <row r="7" spans="1:14" ht="18.75" customHeight="1" thickBot="1">
      <c r="A7" s="77"/>
      <c r="B7" s="78"/>
      <c r="C7" s="79"/>
      <c r="D7" s="80"/>
      <c r="E7" s="81"/>
      <c r="F7" s="81"/>
      <c r="G7" s="82"/>
      <c r="H7" s="83">
        <v>1</v>
      </c>
      <c r="I7" s="84">
        <v>2</v>
      </c>
      <c r="J7" s="85">
        <v>3</v>
      </c>
      <c r="K7" s="86"/>
      <c r="L7" s="87"/>
      <c r="M7" s="88"/>
      <c r="N7" s="89"/>
    </row>
    <row r="8" spans="1:14" ht="21">
      <c r="A8" s="90">
        <v>1</v>
      </c>
      <c r="B8" s="91" t="s">
        <v>21</v>
      </c>
      <c r="C8" s="92" t="s">
        <v>22</v>
      </c>
      <c r="D8" s="93">
        <v>1</v>
      </c>
      <c r="E8" s="94" t="s">
        <v>23</v>
      </c>
      <c r="F8" s="94" t="s">
        <v>24</v>
      </c>
      <c r="G8" s="95" t="s">
        <v>25</v>
      </c>
      <c r="H8" s="96">
        <f>27+23+15+14</f>
        <v>79</v>
      </c>
      <c r="I8" s="97">
        <f>14+18+16+17</f>
        <v>65</v>
      </c>
      <c r="J8" s="98">
        <f>26+26+16+18</f>
        <v>86</v>
      </c>
      <c r="K8" s="99"/>
      <c r="L8" s="100"/>
      <c r="M8" s="101"/>
      <c r="N8" s="102">
        <v>86</v>
      </c>
    </row>
    <row r="9" spans="1:14" ht="21">
      <c r="A9" s="103">
        <v>2</v>
      </c>
      <c r="B9" s="104" t="s">
        <v>26</v>
      </c>
      <c r="C9" s="105" t="s">
        <v>27</v>
      </c>
      <c r="D9" s="106">
        <v>2</v>
      </c>
      <c r="E9" s="107" t="s">
        <v>23</v>
      </c>
      <c r="F9" s="107" t="s">
        <v>24</v>
      </c>
      <c r="G9" s="108" t="s">
        <v>25</v>
      </c>
      <c r="H9" s="109">
        <f>19+19+9+8</f>
        <v>55</v>
      </c>
      <c r="I9" s="110">
        <f>10+18+12+10</f>
        <v>50</v>
      </c>
      <c r="J9" s="111">
        <f>25+23+19+18</f>
        <v>85</v>
      </c>
      <c r="K9" s="112"/>
      <c r="L9" s="113"/>
      <c r="M9" s="114"/>
      <c r="N9" s="115">
        <v>85</v>
      </c>
    </row>
    <row r="10" spans="1:14" ht="21">
      <c r="A10" s="103">
        <v>3</v>
      </c>
      <c r="B10" s="116" t="s">
        <v>28</v>
      </c>
      <c r="C10" s="117" t="s">
        <v>29</v>
      </c>
      <c r="D10" s="106">
        <v>5</v>
      </c>
      <c r="E10" s="107" t="s">
        <v>30</v>
      </c>
      <c r="F10" s="107" t="s">
        <v>31</v>
      </c>
      <c r="G10" s="118" t="s">
        <v>32</v>
      </c>
      <c r="H10" s="109">
        <f>21+25+17+16</f>
        <v>79</v>
      </c>
      <c r="I10" s="110">
        <f>22+27+18+18</f>
        <v>85</v>
      </c>
      <c r="J10" s="111">
        <f>18+28+19+18</f>
        <v>83</v>
      </c>
      <c r="K10" s="112"/>
      <c r="L10" s="113"/>
      <c r="M10" s="114"/>
      <c r="N10" s="115">
        <v>85</v>
      </c>
    </row>
    <row r="11" spans="1:14" ht="21">
      <c r="A11" s="103">
        <v>4</v>
      </c>
      <c r="B11" s="116" t="s">
        <v>33</v>
      </c>
      <c r="C11" s="117" t="s">
        <v>34</v>
      </c>
      <c r="D11" s="106">
        <v>20</v>
      </c>
      <c r="E11" s="107"/>
      <c r="F11" s="107" t="s">
        <v>35</v>
      </c>
      <c r="G11" s="108" t="s">
        <v>36</v>
      </c>
      <c r="H11" s="109">
        <f>23+16+12+16</f>
        <v>67</v>
      </c>
      <c r="I11" s="110">
        <f>9+0+18+14</f>
        <v>41</v>
      </c>
      <c r="J11" s="111">
        <f>24+24+17+16</f>
        <v>81</v>
      </c>
      <c r="K11" s="112"/>
      <c r="L11" s="113"/>
      <c r="M11" s="114"/>
      <c r="N11" s="115">
        <v>81</v>
      </c>
    </row>
    <row r="12" spans="1:14" ht="21">
      <c r="A12" s="103">
        <v>5</v>
      </c>
      <c r="B12" s="104" t="s">
        <v>37</v>
      </c>
      <c r="C12" s="105" t="s">
        <v>38</v>
      </c>
      <c r="D12" s="106">
        <v>17</v>
      </c>
      <c r="E12" s="107" t="s">
        <v>39</v>
      </c>
      <c r="F12" s="107" t="s">
        <v>40</v>
      </c>
      <c r="G12" s="108" t="s">
        <v>41</v>
      </c>
      <c r="H12" s="109">
        <f>20+21+12+12</f>
        <v>65</v>
      </c>
      <c r="I12" s="110">
        <f>26+26+14+14</f>
        <v>80</v>
      </c>
      <c r="J12" s="111">
        <f>22+26+13+14</f>
        <v>75</v>
      </c>
      <c r="K12" s="112"/>
      <c r="L12" s="113"/>
      <c r="M12" s="114"/>
      <c r="N12" s="115">
        <v>80</v>
      </c>
    </row>
    <row r="13" spans="1:14" ht="21">
      <c r="A13" s="103">
        <v>6</v>
      </c>
      <c r="B13" s="104" t="s">
        <v>42</v>
      </c>
      <c r="C13" s="105" t="s">
        <v>43</v>
      </c>
      <c r="D13" s="106">
        <v>11</v>
      </c>
      <c r="E13" s="107" t="s">
        <v>44</v>
      </c>
      <c r="F13" s="107" t="s">
        <v>45</v>
      </c>
      <c r="G13" s="108" t="s">
        <v>46</v>
      </c>
      <c r="H13" s="109">
        <f>23+25+12+16</f>
        <v>76</v>
      </c>
      <c r="I13" s="110">
        <f>16+23+14+16</f>
        <v>69</v>
      </c>
      <c r="J13" s="111">
        <f>18+24+9+13</f>
        <v>64</v>
      </c>
      <c r="K13" s="112"/>
      <c r="L13" s="113"/>
      <c r="M13" s="114"/>
      <c r="N13" s="115">
        <v>76</v>
      </c>
    </row>
    <row r="14" spans="1:14" ht="21">
      <c r="A14" s="103">
        <v>7</v>
      </c>
      <c r="B14" s="116" t="s">
        <v>42</v>
      </c>
      <c r="C14" s="117" t="s">
        <v>47</v>
      </c>
      <c r="D14" s="106">
        <v>44</v>
      </c>
      <c r="E14" s="107"/>
      <c r="F14" s="107" t="s">
        <v>48</v>
      </c>
      <c r="G14" s="118" t="s">
        <v>49</v>
      </c>
      <c r="H14" s="109">
        <f>25+26+12+12</f>
        <v>75</v>
      </c>
      <c r="I14" s="110">
        <f>24+24+10+12</f>
        <v>70</v>
      </c>
      <c r="J14" s="111">
        <f>24+23+11+13</f>
        <v>71</v>
      </c>
      <c r="K14" s="112"/>
      <c r="L14" s="113"/>
      <c r="M14" s="114"/>
      <c r="N14" s="115">
        <v>75</v>
      </c>
    </row>
    <row r="15" spans="1:14" ht="21">
      <c r="A15" s="103">
        <v>8</v>
      </c>
      <c r="B15" s="116" t="s">
        <v>50</v>
      </c>
      <c r="C15" s="117" t="s">
        <v>51</v>
      </c>
      <c r="D15" s="106">
        <v>31</v>
      </c>
      <c r="E15" s="107" t="s">
        <v>52</v>
      </c>
      <c r="F15" s="107" t="s">
        <v>24</v>
      </c>
      <c r="G15" s="118" t="s">
        <v>53</v>
      </c>
      <c r="H15" s="109">
        <f>22+21+14+15</f>
        <v>72</v>
      </c>
      <c r="I15" s="110">
        <v>0</v>
      </c>
      <c r="J15" s="111">
        <f>20+19+17+18</f>
        <v>74</v>
      </c>
      <c r="K15" s="112"/>
      <c r="L15" s="113"/>
      <c r="M15" s="114"/>
      <c r="N15" s="115">
        <v>74</v>
      </c>
    </row>
    <row r="16" spans="1:14" ht="21">
      <c r="A16" s="103">
        <v>9</v>
      </c>
      <c r="B16" s="104" t="s">
        <v>54</v>
      </c>
      <c r="C16" s="105" t="s">
        <v>55</v>
      </c>
      <c r="D16" s="106">
        <v>19</v>
      </c>
      <c r="E16" s="107"/>
      <c r="F16" s="107" t="s">
        <v>31</v>
      </c>
      <c r="G16" s="118" t="s">
        <v>56</v>
      </c>
      <c r="H16" s="109">
        <f>20+14+12+13</f>
        <v>59</v>
      </c>
      <c r="I16" s="110">
        <f>21+21+9+8</f>
        <v>59</v>
      </c>
      <c r="J16" s="111">
        <f>23+22+14+14</f>
        <v>73</v>
      </c>
      <c r="K16" s="112"/>
      <c r="L16" s="113"/>
      <c r="M16" s="114"/>
      <c r="N16" s="115">
        <v>73</v>
      </c>
    </row>
    <row r="17" spans="1:14" ht="21">
      <c r="A17" s="103">
        <v>10</v>
      </c>
      <c r="B17" s="104" t="s">
        <v>57</v>
      </c>
      <c r="C17" s="105" t="s">
        <v>58</v>
      </c>
      <c r="D17" s="106">
        <v>4</v>
      </c>
      <c r="E17" s="107" t="s">
        <v>59</v>
      </c>
      <c r="F17" s="107" t="s">
        <v>31</v>
      </c>
      <c r="G17" s="108" t="s">
        <v>60</v>
      </c>
      <c r="H17" s="109">
        <f>22+23+14+12</f>
        <v>71</v>
      </c>
      <c r="I17" s="110">
        <f>21+22+16+12</f>
        <v>71</v>
      </c>
      <c r="J17" s="111">
        <f>18+17+12+12</f>
        <v>59</v>
      </c>
      <c r="K17" s="112"/>
      <c r="L17" s="113"/>
      <c r="M17" s="114"/>
      <c r="N17" s="115">
        <v>71</v>
      </c>
    </row>
    <row r="18" spans="1:14" ht="21">
      <c r="A18" s="103">
        <v>11</v>
      </c>
      <c r="B18" s="116" t="s">
        <v>61</v>
      </c>
      <c r="C18" s="117" t="s">
        <v>62</v>
      </c>
      <c r="D18" s="106">
        <v>70</v>
      </c>
      <c r="E18" s="107" t="s">
        <v>63</v>
      </c>
      <c r="F18" s="107" t="s">
        <v>40</v>
      </c>
      <c r="G18" s="118" t="s">
        <v>64</v>
      </c>
      <c r="H18" s="109">
        <v>0</v>
      </c>
      <c r="I18" s="110">
        <f>20+21+14+15</f>
        <v>70</v>
      </c>
      <c r="J18" s="111">
        <v>0</v>
      </c>
      <c r="K18" s="112"/>
      <c r="L18" s="113"/>
      <c r="M18" s="114"/>
      <c r="N18" s="115">
        <v>70</v>
      </c>
    </row>
    <row r="19" spans="1:14" ht="21">
      <c r="A19" s="103">
        <v>12</v>
      </c>
      <c r="B19" s="116" t="s">
        <v>65</v>
      </c>
      <c r="C19" s="117" t="s">
        <v>66</v>
      </c>
      <c r="D19" s="106">
        <v>55</v>
      </c>
      <c r="E19" s="107" t="s">
        <v>67</v>
      </c>
      <c r="F19" s="107" t="s">
        <v>40</v>
      </c>
      <c r="G19" s="118" t="s">
        <v>64</v>
      </c>
      <c r="H19" s="109">
        <f>19+16+9+8</f>
        <v>52</v>
      </c>
      <c r="I19" s="110">
        <f>22+22+12+13</f>
        <v>69</v>
      </c>
      <c r="J19" s="111">
        <f>15+21+11+13</f>
        <v>60</v>
      </c>
      <c r="K19" s="112"/>
      <c r="L19" s="113"/>
      <c r="M19" s="114"/>
      <c r="N19" s="115">
        <v>69</v>
      </c>
    </row>
    <row r="20" spans="1:14" ht="27.75">
      <c r="A20" s="103">
        <v>13</v>
      </c>
      <c r="B20" s="116" t="s">
        <v>68</v>
      </c>
      <c r="C20" s="117" t="s">
        <v>69</v>
      </c>
      <c r="D20" s="106">
        <v>95</v>
      </c>
      <c r="E20" s="107"/>
      <c r="F20" s="107" t="s">
        <v>45</v>
      </c>
      <c r="G20" s="108" t="s">
        <v>70</v>
      </c>
      <c r="H20" s="109">
        <v>0</v>
      </c>
      <c r="I20" s="110">
        <f>22+21+12+13</f>
        <v>68</v>
      </c>
      <c r="J20" s="111">
        <f>21+18+13+12</f>
        <v>64</v>
      </c>
      <c r="K20" s="112"/>
      <c r="L20" s="113"/>
      <c r="M20" s="114"/>
      <c r="N20" s="115">
        <v>68</v>
      </c>
    </row>
    <row r="21" spans="1:14" ht="21">
      <c r="A21" s="103">
        <v>14</v>
      </c>
      <c r="B21" s="116" t="s">
        <v>71</v>
      </c>
      <c r="C21" s="117" t="s">
        <v>72</v>
      </c>
      <c r="D21" s="106">
        <v>7</v>
      </c>
      <c r="E21" s="107" t="s">
        <v>73</v>
      </c>
      <c r="F21" s="107" t="s">
        <v>45</v>
      </c>
      <c r="G21" s="108" t="s">
        <v>74</v>
      </c>
      <c r="H21" s="109">
        <v>0</v>
      </c>
      <c r="I21" s="110">
        <v>0</v>
      </c>
      <c r="J21" s="111">
        <f>24+23+10+10</f>
        <v>67</v>
      </c>
      <c r="K21" s="112"/>
      <c r="L21" s="113"/>
      <c r="M21" s="114"/>
      <c r="N21" s="115">
        <v>67</v>
      </c>
    </row>
    <row r="22" spans="1:14" ht="21">
      <c r="A22" s="103">
        <v>15</v>
      </c>
      <c r="B22" s="116" t="s">
        <v>21</v>
      </c>
      <c r="C22" s="117" t="s">
        <v>75</v>
      </c>
      <c r="D22" s="106">
        <v>88</v>
      </c>
      <c r="E22" s="107" t="s">
        <v>76</v>
      </c>
      <c r="F22" s="107" t="s">
        <v>24</v>
      </c>
      <c r="G22" s="108" t="s">
        <v>77</v>
      </c>
      <c r="H22" s="109">
        <v>0</v>
      </c>
      <c r="I22" s="110">
        <f>20+23+12+12</f>
        <v>67</v>
      </c>
      <c r="J22" s="111">
        <f>12+15+13+13</f>
        <v>53</v>
      </c>
      <c r="K22" s="112"/>
      <c r="L22" s="113"/>
      <c r="M22" s="114"/>
      <c r="N22" s="119">
        <v>67</v>
      </c>
    </row>
    <row r="23" spans="1:14" ht="21">
      <c r="A23" s="103">
        <v>16</v>
      </c>
      <c r="B23" s="116" t="s">
        <v>78</v>
      </c>
      <c r="C23" s="117" t="s">
        <v>79</v>
      </c>
      <c r="D23" s="106">
        <v>22</v>
      </c>
      <c r="E23" s="107" t="s">
        <v>80</v>
      </c>
      <c r="F23" s="107" t="s">
        <v>81</v>
      </c>
      <c r="G23" s="118" t="s">
        <v>82</v>
      </c>
      <c r="H23" s="109">
        <v>0</v>
      </c>
      <c r="I23" s="110">
        <f>23+0+11+19</f>
        <v>53</v>
      </c>
      <c r="J23" s="111">
        <f>20+20+12+13</f>
        <v>65</v>
      </c>
      <c r="K23" s="112"/>
      <c r="L23" s="113"/>
      <c r="M23" s="114"/>
      <c r="N23" s="115">
        <v>65</v>
      </c>
    </row>
    <row r="24" spans="1:14" ht="27.75">
      <c r="A24" s="103">
        <v>17</v>
      </c>
      <c r="B24" s="116" t="s">
        <v>83</v>
      </c>
      <c r="C24" s="117" t="s">
        <v>84</v>
      </c>
      <c r="D24" s="106">
        <v>34</v>
      </c>
      <c r="E24" s="107" t="s">
        <v>23</v>
      </c>
      <c r="F24" s="107" t="s">
        <v>24</v>
      </c>
      <c r="G24" s="108" t="s">
        <v>85</v>
      </c>
      <c r="H24" s="109">
        <f>13+20+9+10</f>
        <v>52</v>
      </c>
      <c r="I24" s="110">
        <f>15+25+13+12</f>
        <v>65</v>
      </c>
      <c r="J24" s="111">
        <v>0</v>
      </c>
      <c r="K24" s="112"/>
      <c r="L24" s="113"/>
      <c r="M24" s="114"/>
      <c r="N24" s="115">
        <v>65</v>
      </c>
    </row>
    <row r="25" spans="1:14" ht="21">
      <c r="A25" s="103">
        <v>18</v>
      </c>
      <c r="B25" s="104" t="s">
        <v>86</v>
      </c>
      <c r="C25" s="105" t="s">
        <v>87</v>
      </c>
      <c r="D25" s="106">
        <v>23</v>
      </c>
      <c r="E25" s="107" t="s">
        <v>88</v>
      </c>
      <c r="F25" s="107" t="s">
        <v>48</v>
      </c>
      <c r="G25" s="108" t="s">
        <v>53</v>
      </c>
      <c r="H25" s="109">
        <f>15+17+11+12</f>
        <v>55</v>
      </c>
      <c r="I25" s="110">
        <v>0</v>
      </c>
      <c r="J25" s="111">
        <f>22+19+11+12</f>
        <v>64</v>
      </c>
      <c r="K25" s="112"/>
      <c r="L25" s="113"/>
      <c r="M25" s="114"/>
      <c r="N25" s="115">
        <v>64</v>
      </c>
    </row>
    <row r="26" spans="1:14" ht="21">
      <c r="A26" s="103">
        <v>19</v>
      </c>
      <c r="B26" s="120" t="s">
        <v>89</v>
      </c>
      <c r="C26" s="121" t="s">
        <v>90</v>
      </c>
      <c r="D26" s="106">
        <v>9</v>
      </c>
      <c r="E26" s="122" t="s">
        <v>91</v>
      </c>
      <c r="F26" s="122" t="s">
        <v>24</v>
      </c>
      <c r="G26" s="123" t="s">
        <v>92</v>
      </c>
      <c r="H26" s="109">
        <v>0</v>
      </c>
      <c r="I26" s="110">
        <f>13+14+9+8</f>
        <v>44</v>
      </c>
      <c r="J26" s="111">
        <f>24+16+11+12</f>
        <v>63</v>
      </c>
      <c r="K26" s="112"/>
      <c r="L26" s="113"/>
      <c r="M26" s="114"/>
      <c r="N26" s="115">
        <v>63</v>
      </c>
    </row>
    <row r="27" spans="1:14" ht="21">
      <c r="A27" s="103">
        <v>20</v>
      </c>
      <c r="B27" s="116" t="s">
        <v>93</v>
      </c>
      <c r="C27" s="117" t="s">
        <v>94</v>
      </c>
      <c r="D27" s="106">
        <v>99</v>
      </c>
      <c r="E27" s="107" t="s">
        <v>95</v>
      </c>
      <c r="F27" s="107" t="s">
        <v>96</v>
      </c>
      <c r="G27" s="108" t="s">
        <v>97</v>
      </c>
      <c r="H27" s="109">
        <f>6+8+11+12</f>
        <v>37</v>
      </c>
      <c r="I27" s="110">
        <v>0</v>
      </c>
      <c r="J27" s="111">
        <f>15+20+12+14</f>
        <v>61</v>
      </c>
      <c r="K27" s="112"/>
      <c r="L27" s="113"/>
      <c r="M27" s="114"/>
      <c r="N27" s="115">
        <v>61</v>
      </c>
    </row>
    <row r="28" spans="1:14" ht="21">
      <c r="A28" s="103">
        <v>21</v>
      </c>
      <c r="B28" s="104" t="s">
        <v>26</v>
      </c>
      <c r="C28" s="105" t="s">
        <v>98</v>
      </c>
      <c r="D28" s="106">
        <v>12</v>
      </c>
      <c r="E28" s="107" t="s">
        <v>99</v>
      </c>
      <c r="F28" s="107" t="s">
        <v>48</v>
      </c>
      <c r="G28" s="108" t="s">
        <v>60</v>
      </c>
      <c r="H28" s="109">
        <v>0</v>
      </c>
      <c r="I28" s="110">
        <f>17+17+13+10</f>
        <v>57</v>
      </c>
      <c r="J28" s="111">
        <v>0</v>
      </c>
      <c r="K28" s="112"/>
      <c r="L28" s="113"/>
      <c r="M28" s="114"/>
      <c r="N28" s="115">
        <v>57</v>
      </c>
    </row>
    <row r="29" spans="1:14" ht="21">
      <c r="A29" s="103">
        <v>22</v>
      </c>
      <c r="B29" s="116" t="s">
        <v>83</v>
      </c>
      <c r="C29" s="117" t="s">
        <v>100</v>
      </c>
      <c r="D29" s="106">
        <v>33</v>
      </c>
      <c r="E29" s="107" t="s">
        <v>101</v>
      </c>
      <c r="F29" s="107" t="s">
        <v>48</v>
      </c>
      <c r="G29" s="118" t="s">
        <v>36</v>
      </c>
      <c r="H29" s="109">
        <f>17+18+10+11</f>
        <v>56</v>
      </c>
      <c r="I29" s="110">
        <v>0</v>
      </c>
      <c r="J29" s="111">
        <f>19+16+10+12</f>
        <v>57</v>
      </c>
      <c r="K29" s="112"/>
      <c r="L29" s="113"/>
      <c r="M29" s="114"/>
      <c r="N29" s="115">
        <v>57</v>
      </c>
    </row>
    <row r="30" spans="1:14" ht="21">
      <c r="A30" s="103">
        <v>23</v>
      </c>
      <c r="B30" s="124" t="s">
        <v>102</v>
      </c>
      <c r="C30" s="125" t="s">
        <v>103</v>
      </c>
      <c r="D30" s="126">
        <v>8</v>
      </c>
      <c r="E30" s="107"/>
      <c r="F30" s="107" t="s">
        <v>31</v>
      </c>
      <c r="G30" s="108" t="s">
        <v>104</v>
      </c>
      <c r="H30" s="109">
        <f>15+17+10+12</f>
        <v>54</v>
      </c>
      <c r="I30" s="110">
        <f>0+21+12+12</f>
        <v>45</v>
      </c>
      <c r="J30" s="111">
        <f>15+10+0+0</f>
        <v>25</v>
      </c>
      <c r="K30" s="112"/>
      <c r="L30" s="113"/>
      <c r="M30" s="114"/>
      <c r="N30" s="115">
        <v>54</v>
      </c>
    </row>
    <row r="31" spans="1:14" ht="21">
      <c r="A31" s="103">
        <v>24</v>
      </c>
      <c r="B31" s="116" t="s">
        <v>105</v>
      </c>
      <c r="C31" s="117" t="s">
        <v>106</v>
      </c>
      <c r="D31" s="106">
        <v>35</v>
      </c>
      <c r="E31" s="107"/>
      <c r="F31" s="107" t="s">
        <v>48</v>
      </c>
      <c r="G31" s="118" t="s">
        <v>70</v>
      </c>
      <c r="H31" s="109">
        <f>5+8+6+10</f>
        <v>29</v>
      </c>
      <c r="I31" s="110">
        <v>0</v>
      </c>
      <c r="J31" s="111">
        <f>12+16+10+12</f>
        <v>50</v>
      </c>
      <c r="K31" s="112"/>
      <c r="L31" s="113"/>
      <c r="M31" s="114"/>
      <c r="N31" s="115">
        <v>50</v>
      </c>
    </row>
    <row r="32" spans="1:14" ht="27.75">
      <c r="A32" s="103">
        <v>25</v>
      </c>
      <c r="B32" s="116" t="s">
        <v>86</v>
      </c>
      <c r="C32" s="117" t="s">
        <v>107</v>
      </c>
      <c r="D32" s="106">
        <v>30</v>
      </c>
      <c r="E32" s="107" t="s">
        <v>108</v>
      </c>
      <c r="F32" s="107" t="s">
        <v>48</v>
      </c>
      <c r="G32" s="118" t="s">
        <v>109</v>
      </c>
      <c r="H32" s="109">
        <v>0</v>
      </c>
      <c r="I32" s="110">
        <v>0</v>
      </c>
      <c r="J32" s="111">
        <f>10+10+6+10</f>
        <v>36</v>
      </c>
      <c r="K32" s="112"/>
      <c r="L32" s="113"/>
      <c r="M32" s="114"/>
      <c r="N32" s="115">
        <v>36</v>
      </c>
    </row>
    <row r="33" spans="1:14" ht="21">
      <c r="A33" s="103">
        <v>26</v>
      </c>
      <c r="B33" s="104" t="s">
        <v>37</v>
      </c>
      <c r="C33" s="105" t="s">
        <v>110</v>
      </c>
      <c r="D33" s="106">
        <v>36</v>
      </c>
      <c r="E33" s="107" t="s">
        <v>111</v>
      </c>
      <c r="F33" s="107" t="s">
        <v>48</v>
      </c>
      <c r="G33" s="108" t="s">
        <v>112</v>
      </c>
      <c r="H33" s="109">
        <v>0</v>
      </c>
      <c r="I33" s="110">
        <v>0</v>
      </c>
      <c r="J33" s="111">
        <f>7+6+8+10</f>
        <v>31</v>
      </c>
      <c r="K33" s="112"/>
      <c r="L33" s="113"/>
      <c r="M33" s="114"/>
      <c r="N33" s="115">
        <v>31</v>
      </c>
    </row>
    <row r="34" spans="1:14" ht="27.75">
      <c r="A34" s="103">
        <v>27</v>
      </c>
      <c r="B34" s="116" t="s">
        <v>68</v>
      </c>
      <c r="C34" s="117" t="s">
        <v>113</v>
      </c>
      <c r="D34" s="106">
        <v>13</v>
      </c>
      <c r="E34" s="107" t="s">
        <v>114</v>
      </c>
      <c r="F34" s="107" t="s">
        <v>48</v>
      </c>
      <c r="G34" s="108" t="s">
        <v>41</v>
      </c>
      <c r="H34" s="109">
        <v>0</v>
      </c>
      <c r="I34" s="110">
        <v>0</v>
      </c>
      <c r="J34" s="111">
        <v>0</v>
      </c>
      <c r="K34" s="112"/>
      <c r="L34" s="113"/>
      <c r="M34" s="114"/>
      <c r="N34" s="115">
        <v>0</v>
      </c>
    </row>
    <row r="35" spans="1:14" ht="21">
      <c r="A35" s="103">
        <v>28</v>
      </c>
      <c r="B35" s="116" t="s">
        <v>83</v>
      </c>
      <c r="C35" s="117" t="s">
        <v>115</v>
      </c>
      <c r="D35" s="106">
        <v>15</v>
      </c>
      <c r="E35" s="107"/>
      <c r="F35" s="107" t="s">
        <v>48</v>
      </c>
      <c r="G35" s="108" t="s">
        <v>116</v>
      </c>
      <c r="H35" s="109">
        <v>0</v>
      </c>
      <c r="I35" s="110">
        <v>0</v>
      </c>
      <c r="J35" s="111">
        <v>0</v>
      </c>
      <c r="K35" s="112"/>
      <c r="L35" s="113"/>
      <c r="M35" s="114"/>
      <c r="N35" s="115">
        <v>0</v>
      </c>
    </row>
    <row r="36" spans="1:14" ht="21">
      <c r="A36" s="103">
        <v>29</v>
      </c>
      <c r="B36" s="116" t="s">
        <v>117</v>
      </c>
      <c r="C36" s="117" t="s">
        <v>118</v>
      </c>
      <c r="D36" s="106">
        <v>21</v>
      </c>
      <c r="E36" s="107" t="s">
        <v>23</v>
      </c>
      <c r="F36" s="107" t="s">
        <v>24</v>
      </c>
      <c r="G36" s="118" t="s">
        <v>119</v>
      </c>
      <c r="H36" s="109">
        <v>0</v>
      </c>
      <c r="I36" s="110">
        <v>0</v>
      </c>
      <c r="J36" s="111">
        <v>0</v>
      </c>
      <c r="K36" s="112"/>
      <c r="L36" s="113"/>
      <c r="M36" s="114"/>
      <c r="N36" s="115">
        <v>0</v>
      </c>
    </row>
    <row r="37" spans="1:14" ht="21">
      <c r="A37" s="103">
        <v>30</v>
      </c>
      <c r="B37" s="116" t="s">
        <v>120</v>
      </c>
      <c r="C37" s="117" t="s">
        <v>121</v>
      </c>
      <c r="D37" s="106">
        <v>28</v>
      </c>
      <c r="E37" s="107" t="s">
        <v>122</v>
      </c>
      <c r="F37" s="107" t="s">
        <v>123</v>
      </c>
      <c r="G37" s="108" t="s">
        <v>124</v>
      </c>
      <c r="H37" s="109">
        <v>0</v>
      </c>
      <c r="I37" s="110">
        <v>0</v>
      </c>
      <c r="J37" s="111">
        <v>0</v>
      </c>
      <c r="K37" s="112"/>
      <c r="L37" s="113"/>
      <c r="M37" s="114"/>
      <c r="N37" s="115">
        <v>0</v>
      </c>
    </row>
    <row r="38" spans="1:14" ht="21">
      <c r="A38" s="103">
        <v>31</v>
      </c>
      <c r="B38" s="116" t="s">
        <v>117</v>
      </c>
      <c r="C38" s="117" t="s">
        <v>125</v>
      </c>
      <c r="D38" s="106">
        <v>29</v>
      </c>
      <c r="E38" s="107"/>
      <c r="F38" s="107" t="s">
        <v>48</v>
      </c>
      <c r="G38" s="108" t="s">
        <v>53</v>
      </c>
      <c r="H38" s="109">
        <v>0</v>
      </c>
      <c r="I38" s="110">
        <v>0</v>
      </c>
      <c r="J38" s="111">
        <v>0</v>
      </c>
      <c r="K38" s="112"/>
      <c r="L38" s="113"/>
      <c r="M38" s="114"/>
      <c r="N38" s="115">
        <v>0</v>
      </c>
    </row>
    <row r="39" spans="1:14" ht="27.75">
      <c r="A39" s="103">
        <v>32</v>
      </c>
      <c r="B39" s="116" t="s">
        <v>33</v>
      </c>
      <c r="C39" s="117" t="s">
        <v>126</v>
      </c>
      <c r="D39" s="127">
        <v>3</v>
      </c>
      <c r="E39" s="107" t="s">
        <v>127</v>
      </c>
      <c r="F39" s="107" t="s">
        <v>48</v>
      </c>
      <c r="G39" s="118" t="s">
        <v>128</v>
      </c>
      <c r="H39" s="109" t="s">
        <v>129</v>
      </c>
      <c r="I39" s="110"/>
      <c r="J39" s="111"/>
      <c r="K39" s="112"/>
      <c r="L39" s="113"/>
      <c r="M39" s="114"/>
      <c r="N39" s="115"/>
    </row>
    <row r="40" spans="1:14" ht="21">
      <c r="A40" s="103">
        <v>33</v>
      </c>
      <c r="B40" s="104" t="s">
        <v>130</v>
      </c>
      <c r="C40" s="105" t="s">
        <v>131</v>
      </c>
      <c r="D40" s="127">
        <v>10</v>
      </c>
      <c r="E40" s="107" t="s">
        <v>23</v>
      </c>
      <c r="F40" s="107" t="s">
        <v>24</v>
      </c>
      <c r="G40" s="108" t="s">
        <v>116</v>
      </c>
      <c r="H40" s="109" t="s">
        <v>129</v>
      </c>
      <c r="I40" s="110"/>
      <c r="J40" s="111"/>
      <c r="K40" s="112"/>
      <c r="L40" s="113"/>
      <c r="M40" s="114"/>
      <c r="N40" s="115"/>
    </row>
    <row r="41" spans="1:14" ht="21">
      <c r="A41" s="103">
        <v>34</v>
      </c>
      <c r="B41" s="124" t="s">
        <v>71</v>
      </c>
      <c r="C41" s="125" t="s">
        <v>132</v>
      </c>
      <c r="D41" s="128">
        <v>53</v>
      </c>
      <c r="E41" s="107" t="s">
        <v>91</v>
      </c>
      <c r="F41" s="107" t="s">
        <v>24</v>
      </c>
      <c r="G41" s="118" t="s">
        <v>112</v>
      </c>
      <c r="H41" s="109" t="s">
        <v>129</v>
      </c>
      <c r="I41" s="110"/>
      <c r="J41" s="111"/>
      <c r="K41" s="112"/>
      <c r="L41" s="113"/>
      <c r="M41" s="114"/>
      <c r="N41" s="115"/>
    </row>
    <row r="42" spans="1:14" ht="21">
      <c r="A42" s="103">
        <v>35</v>
      </c>
      <c r="B42" s="116" t="s">
        <v>133</v>
      </c>
      <c r="C42" s="117" t="s">
        <v>134</v>
      </c>
      <c r="D42" s="127">
        <v>69</v>
      </c>
      <c r="E42" s="107" t="s">
        <v>135</v>
      </c>
      <c r="F42" s="107" t="s">
        <v>40</v>
      </c>
      <c r="G42" s="118" t="s">
        <v>136</v>
      </c>
      <c r="H42" s="109" t="s">
        <v>129</v>
      </c>
      <c r="I42" s="110"/>
      <c r="J42" s="111"/>
      <c r="K42" s="112"/>
      <c r="L42" s="113"/>
      <c r="M42" s="114"/>
      <c r="N42" s="115"/>
    </row>
  </sheetData>
  <sheetProtection/>
  <mergeCells count="10">
    <mergeCell ref="G2:N2"/>
    <mergeCell ref="H6:J6"/>
    <mergeCell ref="A6:A7"/>
    <mergeCell ref="D6:D7"/>
    <mergeCell ref="B6:B7"/>
    <mergeCell ref="C6:C7"/>
    <mergeCell ref="E6:E7"/>
    <mergeCell ref="F6:F7"/>
    <mergeCell ref="G6:G7"/>
    <mergeCell ref="N6:N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zoomScale="70" zoomScaleNormal="70" zoomScalePageLayoutView="0" workbookViewId="0" topLeftCell="B1">
      <selection activeCell="M25" sqref="M25"/>
    </sheetView>
  </sheetViews>
  <sheetFormatPr defaultColWidth="9.140625" defaultRowHeight="15"/>
  <cols>
    <col min="2" max="2" width="4.140625" style="47" customWidth="1"/>
    <col min="3" max="3" width="10.57421875" style="23" customWidth="1"/>
    <col min="4" max="4" width="9.00390625" style="5" customWidth="1"/>
    <col min="5" max="5" width="10.57421875" style="24" customWidth="1"/>
    <col min="6" max="6" width="9.00390625" style="5" customWidth="1"/>
    <col min="7" max="7" width="10.57421875" style="5" customWidth="1"/>
    <col min="8" max="8" width="6.57421875" style="6" customWidth="1"/>
    <col min="9" max="9" width="10.57421875" style="6" customWidth="1"/>
    <col min="10" max="13" width="5.7109375" style="6" customWidth="1"/>
    <col min="14" max="14" width="10.57421875" style="6" customWidth="1"/>
    <col min="15" max="15" width="6.57421875" style="4" customWidth="1"/>
    <col min="16" max="16" width="10.57421875" style="5" customWidth="1"/>
    <col min="17" max="17" width="6.57421875" style="5" customWidth="1"/>
    <col min="18" max="18" width="10.57421875" style="24" customWidth="1"/>
    <col min="19" max="19" width="6.57421875" style="5" customWidth="1"/>
    <col min="20" max="20" width="10.57421875" style="23" customWidth="1"/>
    <col min="21" max="21" width="6.140625" style="48" customWidth="1"/>
  </cols>
  <sheetData>
    <row r="1" spans="2:21" ht="21" thickBot="1">
      <c r="B1" s="47">
        <v>1</v>
      </c>
      <c r="C1" s="1">
        <v>1</v>
      </c>
      <c r="D1" s="2"/>
      <c r="E1" s="3"/>
      <c r="F1" s="4"/>
      <c r="P1" s="56"/>
      <c r="Q1" s="56"/>
      <c r="R1" s="3"/>
      <c r="T1" s="1">
        <v>2</v>
      </c>
      <c r="U1" s="48">
        <v>2</v>
      </c>
    </row>
    <row r="2" spans="2:21" ht="21" thickBot="1">
      <c r="B2" s="47">
        <v>32</v>
      </c>
      <c r="C2" s="1"/>
      <c r="D2" s="7"/>
      <c r="E2" s="3"/>
      <c r="F2" s="4"/>
      <c r="R2" s="3"/>
      <c r="S2" s="8"/>
      <c r="T2" s="1"/>
      <c r="U2" s="48">
        <v>31</v>
      </c>
    </row>
    <row r="3" spans="3:20" ht="21" thickBot="1">
      <c r="C3" s="9"/>
      <c r="D3" s="10"/>
      <c r="E3" s="1">
        <v>1</v>
      </c>
      <c r="F3" s="4"/>
      <c r="R3" s="1">
        <v>2</v>
      </c>
      <c r="T3" s="9"/>
    </row>
    <row r="4" spans="3:20" ht="21" thickBot="1">
      <c r="C4" s="11"/>
      <c r="D4" s="10"/>
      <c r="E4" s="12">
        <v>22</v>
      </c>
      <c r="F4" s="13"/>
      <c r="Q4" s="14"/>
      <c r="R4" s="12">
        <v>23</v>
      </c>
      <c r="T4" s="11"/>
    </row>
    <row r="5" spans="2:21" ht="21" thickBot="1">
      <c r="B5" s="47">
        <v>16</v>
      </c>
      <c r="C5" s="1">
        <v>22</v>
      </c>
      <c r="D5" s="15"/>
      <c r="E5" s="16"/>
      <c r="F5" s="17"/>
      <c r="J5" s="57"/>
      <c r="K5" s="57"/>
      <c r="L5" s="57"/>
      <c r="M5" s="57"/>
      <c r="Q5" s="18"/>
      <c r="R5" s="19"/>
      <c r="S5" s="20"/>
      <c r="T5" s="1">
        <v>88</v>
      </c>
      <c r="U5" s="48">
        <v>15</v>
      </c>
    </row>
    <row r="6" spans="2:21" ht="21" thickBot="1">
      <c r="B6" s="47">
        <v>17</v>
      </c>
      <c r="C6" s="1">
        <v>34</v>
      </c>
      <c r="D6" s="21"/>
      <c r="E6" s="9"/>
      <c r="F6" s="22"/>
      <c r="J6" s="57" t="s">
        <v>6</v>
      </c>
      <c r="K6" s="57"/>
      <c r="L6" s="57"/>
      <c r="M6" s="57"/>
      <c r="Q6" s="18"/>
      <c r="R6" s="9"/>
      <c r="T6" s="1">
        <v>23</v>
      </c>
      <c r="U6" s="48">
        <v>18</v>
      </c>
    </row>
    <row r="7" spans="7:16" ht="21" thickBot="1">
      <c r="G7" s="53">
        <v>22</v>
      </c>
      <c r="H7" s="2"/>
      <c r="I7" s="25"/>
      <c r="J7" s="25"/>
      <c r="K7" s="25"/>
      <c r="L7" s="25"/>
      <c r="M7" s="25"/>
      <c r="N7" s="25"/>
      <c r="P7" s="1">
        <v>2</v>
      </c>
    </row>
    <row r="8" spans="7:16" ht="21" thickBot="1">
      <c r="G8" s="53">
        <v>31</v>
      </c>
      <c r="H8" s="7"/>
      <c r="I8" s="25"/>
      <c r="J8" s="25"/>
      <c r="K8" s="25"/>
      <c r="L8" s="25"/>
      <c r="M8" s="25"/>
      <c r="N8" s="25"/>
      <c r="O8" s="27"/>
      <c r="P8" s="1">
        <v>44</v>
      </c>
    </row>
    <row r="9" spans="2:21" ht="21" thickBot="1">
      <c r="B9" s="47">
        <v>8</v>
      </c>
      <c r="C9" s="1">
        <v>31</v>
      </c>
      <c r="D9" s="2"/>
      <c r="E9" s="3"/>
      <c r="F9" s="28"/>
      <c r="G9" s="26"/>
      <c r="H9" s="22"/>
      <c r="I9" s="25"/>
      <c r="J9" s="25"/>
      <c r="K9" s="25"/>
      <c r="L9" s="25"/>
      <c r="M9" s="25"/>
      <c r="N9" s="25"/>
      <c r="O9" s="29"/>
      <c r="P9" s="26"/>
      <c r="Q9" s="18"/>
      <c r="R9" s="3"/>
      <c r="T9" s="1">
        <v>44</v>
      </c>
      <c r="U9" s="48">
        <v>7</v>
      </c>
    </row>
    <row r="10" spans="2:21" ht="21" thickBot="1">
      <c r="B10" s="47">
        <v>25</v>
      </c>
      <c r="C10" s="1">
        <v>30</v>
      </c>
      <c r="D10" s="7"/>
      <c r="E10" s="3"/>
      <c r="F10" s="28"/>
      <c r="G10" s="26"/>
      <c r="H10" s="22"/>
      <c r="I10" s="25"/>
      <c r="J10" s="25"/>
      <c r="K10" s="25"/>
      <c r="O10" s="29"/>
      <c r="P10" s="26"/>
      <c r="Q10" s="18"/>
      <c r="R10" s="3"/>
      <c r="S10" s="8"/>
      <c r="T10" s="1">
        <v>36</v>
      </c>
      <c r="U10" s="48">
        <v>26</v>
      </c>
    </row>
    <row r="11" spans="3:20" ht="21" thickBot="1">
      <c r="C11" s="9"/>
      <c r="D11" s="10"/>
      <c r="E11" s="1">
        <v>31</v>
      </c>
      <c r="F11" s="30"/>
      <c r="G11" s="26"/>
      <c r="H11" s="22"/>
      <c r="I11" s="26"/>
      <c r="J11" s="25"/>
      <c r="M11" s="31"/>
      <c r="N11" s="31"/>
      <c r="O11" s="29"/>
      <c r="P11" s="26"/>
      <c r="Q11" s="32"/>
      <c r="R11" s="1">
        <v>44</v>
      </c>
      <c r="T11" s="9"/>
    </row>
    <row r="12" spans="3:20" ht="21" thickBot="1">
      <c r="C12" s="11"/>
      <c r="D12" s="10"/>
      <c r="E12" s="12">
        <v>19</v>
      </c>
      <c r="G12" s="26"/>
      <c r="H12" s="22"/>
      <c r="I12" s="26"/>
      <c r="M12" s="33"/>
      <c r="N12" s="33"/>
      <c r="O12" s="29"/>
      <c r="P12" s="26"/>
      <c r="R12" s="12">
        <v>8</v>
      </c>
      <c r="T12" s="11"/>
    </row>
    <row r="13" spans="2:21" ht="21" thickBot="1">
      <c r="B13" s="47">
        <v>9</v>
      </c>
      <c r="C13" s="1">
        <v>19</v>
      </c>
      <c r="D13" s="15"/>
      <c r="E13" s="16"/>
      <c r="G13" s="26"/>
      <c r="H13" s="22"/>
      <c r="I13" s="26"/>
      <c r="K13" s="26"/>
      <c r="L13" s="26"/>
      <c r="M13" s="33"/>
      <c r="N13" s="33"/>
      <c r="O13" s="29"/>
      <c r="P13" s="26"/>
      <c r="R13" s="19"/>
      <c r="S13" s="20"/>
      <c r="T13" s="1">
        <v>4</v>
      </c>
      <c r="U13" s="48">
        <v>10</v>
      </c>
    </row>
    <row r="14" spans="2:21" ht="21" thickBot="1">
      <c r="B14" s="47">
        <v>24</v>
      </c>
      <c r="C14" s="1">
        <v>35</v>
      </c>
      <c r="D14" s="21"/>
      <c r="E14" s="9"/>
      <c r="G14" s="26"/>
      <c r="H14" s="22"/>
      <c r="I14" s="26"/>
      <c r="J14" s="33"/>
      <c r="K14" s="25" t="s">
        <v>0</v>
      </c>
      <c r="L14" s="52"/>
      <c r="M14" s="33"/>
      <c r="N14" s="26"/>
      <c r="O14" s="29"/>
      <c r="P14" s="26"/>
      <c r="R14" s="9"/>
      <c r="T14" s="1">
        <v>8</v>
      </c>
      <c r="U14" s="48">
        <v>23</v>
      </c>
    </row>
    <row r="15" spans="7:16" ht="21" thickBot="1">
      <c r="G15" s="26"/>
      <c r="H15" s="22"/>
      <c r="I15" s="1">
        <v>31</v>
      </c>
      <c r="J15" s="34"/>
      <c r="K15" s="54">
        <v>20</v>
      </c>
      <c r="L15" s="55"/>
      <c r="M15" s="35"/>
      <c r="N15" s="36">
        <v>44</v>
      </c>
      <c r="O15" s="29"/>
      <c r="P15" s="26"/>
    </row>
    <row r="16" spans="7:16" ht="21" thickBot="1">
      <c r="G16" s="26"/>
      <c r="H16" s="22"/>
      <c r="I16" s="1">
        <v>20</v>
      </c>
      <c r="J16" s="26"/>
      <c r="K16" s="54">
        <v>11</v>
      </c>
      <c r="L16" s="55"/>
      <c r="M16" s="26"/>
      <c r="N16" s="37">
        <v>11</v>
      </c>
      <c r="O16" s="29"/>
      <c r="P16" s="26"/>
    </row>
    <row r="17" spans="2:21" ht="21" thickBot="1">
      <c r="B17" s="47">
        <v>4</v>
      </c>
      <c r="C17" s="1">
        <v>20</v>
      </c>
      <c r="D17" s="2"/>
      <c r="E17" s="3"/>
      <c r="F17" s="4"/>
      <c r="H17" s="38"/>
      <c r="I17" s="26"/>
      <c r="J17" s="26"/>
      <c r="K17" s="39"/>
      <c r="L17" s="40"/>
      <c r="M17" s="26"/>
      <c r="N17" s="26"/>
      <c r="O17" s="29"/>
      <c r="R17" s="3"/>
      <c r="T17" s="1">
        <v>5</v>
      </c>
      <c r="U17" s="48">
        <v>3</v>
      </c>
    </row>
    <row r="18" spans="2:21" ht="21" thickBot="1">
      <c r="B18" s="47">
        <v>29</v>
      </c>
      <c r="C18" s="1"/>
      <c r="D18" s="7"/>
      <c r="E18" s="3"/>
      <c r="F18" s="4"/>
      <c r="H18" s="38"/>
      <c r="I18" s="26"/>
      <c r="J18" s="26"/>
      <c r="K18" s="41"/>
      <c r="L18" s="42"/>
      <c r="M18" s="26"/>
      <c r="N18" s="33"/>
      <c r="O18" s="29"/>
      <c r="R18" s="3"/>
      <c r="S18" s="8"/>
      <c r="T18" s="1"/>
      <c r="U18" s="48">
        <v>30</v>
      </c>
    </row>
    <row r="19" spans="3:20" ht="21" thickBot="1">
      <c r="C19" s="9"/>
      <c r="D19" s="10"/>
      <c r="E19" s="1">
        <v>20</v>
      </c>
      <c r="F19" s="4"/>
      <c r="H19" s="38"/>
      <c r="I19" s="26"/>
      <c r="J19" s="26"/>
      <c r="K19" s="54">
        <v>31</v>
      </c>
      <c r="L19" s="55"/>
      <c r="M19" s="26"/>
      <c r="N19" s="33"/>
      <c r="O19" s="29"/>
      <c r="R19" s="1">
        <v>5</v>
      </c>
      <c r="T19" s="9"/>
    </row>
    <row r="20" spans="3:20" ht="21" thickBot="1">
      <c r="C20" s="11"/>
      <c r="D20" s="10"/>
      <c r="E20" s="12">
        <v>95</v>
      </c>
      <c r="F20" s="13"/>
      <c r="H20" s="38"/>
      <c r="I20" s="26"/>
      <c r="J20" s="31"/>
      <c r="K20" s="54">
        <v>44</v>
      </c>
      <c r="L20" s="55"/>
      <c r="M20" s="31"/>
      <c r="N20" s="31"/>
      <c r="O20" s="29"/>
      <c r="Q20" s="14"/>
      <c r="R20" s="12">
        <v>9</v>
      </c>
      <c r="T20" s="11"/>
    </row>
    <row r="21" spans="2:21" ht="21" thickBot="1">
      <c r="B21" s="47">
        <v>13</v>
      </c>
      <c r="C21" s="1">
        <v>95</v>
      </c>
      <c r="D21" s="15"/>
      <c r="E21" s="16"/>
      <c r="F21" s="17"/>
      <c r="H21" s="38"/>
      <c r="I21" s="21"/>
      <c r="K21" s="21" t="s">
        <v>1</v>
      </c>
      <c r="L21" s="26"/>
      <c r="M21" s="43"/>
      <c r="N21" s="43"/>
      <c r="O21" s="29"/>
      <c r="Q21" s="18"/>
      <c r="R21" s="19"/>
      <c r="S21" s="20"/>
      <c r="T21" s="1">
        <v>7</v>
      </c>
      <c r="U21" s="48">
        <v>14</v>
      </c>
    </row>
    <row r="22" spans="2:21" ht="21" thickBot="1">
      <c r="B22" s="47">
        <v>20</v>
      </c>
      <c r="C22" s="1">
        <v>99</v>
      </c>
      <c r="D22" s="21"/>
      <c r="E22" s="9"/>
      <c r="F22" s="22"/>
      <c r="H22" s="38"/>
      <c r="I22" s="26"/>
      <c r="K22" s="26"/>
      <c r="L22" s="26"/>
      <c r="M22" s="26"/>
      <c r="N22" s="26"/>
      <c r="O22" s="44"/>
      <c r="Q22" s="18"/>
      <c r="R22" s="9"/>
      <c r="T22" s="1">
        <v>9</v>
      </c>
      <c r="U22" s="48">
        <v>19</v>
      </c>
    </row>
    <row r="23" spans="7:16" ht="21" thickBot="1">
      <c r="G23" s="1">
        <v>20</v>
      </c>
      <c r="H23" s="15"/>
      <c r="I23" s="26"/>
      <c r="J23" s="26"/>
      <c r="K23" s="26"/>
      <c r="L23" s="26"/>
      <c r="M23" s="26"/>
      <c r="N23" s="26"/>
      <c r="O23" s="45"/>
      <c r="P23" s="1">
        <v>5</v>
      </c>
    </row>
    <row r="24" spans="7:21" ht="21" thickBot="1">
      <c r="G24" s="1">
        <v>17</v>
      </c>
      <c r="H24" s="46"/>
      <c r="I24" s="26"/>
      <c r="J24" s="26"/>
      <c r="K24" s="25"/>
      <c r="L24" s="25"/>
      <c r="M24" s="26"/>
      <c r="N24" s="26"/>
      <c r="O24" s="25"/>
      <c r="P24" s="1">
        <v>11</v>
      </c>
      <c r="Q24" s="33"/>
      <c r="S24" s="26"/>
      <c r="U24" s="49"/>
    </row>
    <row r="25" spans="2:21" ht="21" thickBot="1">
      <c r="B25" s="47">
        <v>5</v>
      </c>
      <c r="C25" s="1">
        <v>17</v>
      </c>
      <c r="D25" s="2"/>
      <c r="E25" s="3"/>
      <c r="F25" s="28"/>
      <c r="G25" s="26"/>
      <c r="H25" s="25"/>
      <c r="I25" s="25"/>
      <c r="J25" s="25"/>
      <c r="K25" s="25"/>
      <c r="L25" s="25"/>
      <c r="M25" s="25"/>
      <c r="N25" s="25"/>
      <c r="O25" s="25"/>
      <c r="P25" s="26"/>
      <c r="Q25" s="18"/>
      <c r="R25" s="3"/>
      <c r="T25" s="1">
        <v>11</v>
      </c>
      <c r="U25" s="48">
        <v>6</v>
      </c>
    </row>
    <row r="26" spans="2:21" ht="21" thickBot="1">
      <c r="B26" s="47">
        <v>28</v>
      </c>
      <c r="C26" s="1"/>
      <c r="D26" s="7"/>
      <c r="E26" s="3"/>
      <c r="F26" s="28"/>
      <c r="G26" s="26"/>
      <c r="P26" s="26"/>
      <c r="Q26" s="18"/>
      <c r="R26" s="3"/>
      <c r="S26" s="8"/>
      <c r="T26" s="1"/>
      <c r="U26" s="48">
        <v>27</v>
      </c>
    </row>
    <row r="27" spans="3:20" ht="21" thickBot="1">
      <c r="C27" s="9"/>
      <c r="D27" s="10"/>
      <c r="E27" s="1">
        <v>17</v>
      </c>
      <c r="F27" s="30"/>
      <c r="G27" s="26"/>
      <c r="H27" s="25"/>
      <c r="I27" s="25"/>
      <c r="J27" s="50" t="s">
        <v>4</v>
      </c>
      <c r="K27" s="51">
        <v>20</v>
      </c>
      <c r="L27" s="25" t="s">
        <v>9</v>
      </c>
      <c r="N27" s="25"/>
      <c r="O27" s="25"/>
      <c r="P27" s="26"/>
      <c r="Q27" s="32"/>
      <c r="R27" s="1">
        <v>11</v>
      </c>
      <c r="T27" s="9"/>
    </row>
    <row r="28" spans="3:20" ht="21" thickBot="1">
      <c r="C28" s="11"/>
      <c r="D28" s="10"/>
      <c r="E28" s="12">
        <v>55</v>
      </c>
      <c r="G28" s="26"/>
      <c r="H28" s="25"/>
      <c r="I28" s="25"/>
      <c r="J28" s="50" t="s">
        <v>5</v>
      </c>
      <c r="K28" s="51">
        <v>11</v>
      </c>
      <c r="L28" s="25" t="s">
        <v>7</v>
      </c>
      <c r="N28" s="25"/>
      <c r="O28" s="25"/>
      <c r="P28" s="26"/>
      <c r="R28" s="12">
        <v>70</v>
      </c>
      <c r="T28" s="11"/>
    </row>
    <row r="29" spans="2:21" ht="21" thickBot="1">
      <c r="B29" s="47">
        <v>12</v>
      </c>
      <c r="C29" s="1">
        <v>55</v>
      </c>
      <c r="D29" s="15"/>
      <c r="E29" s="16"/>
      <c r="G29" s="26"/>
      <c r="H29" s="25"/>
      <c r="I29" s="25"/>
      <c r="J29" s="50" t="s">
        <v>2</v>
      </c>
      <c r="K29" s="51">
        <v>31</v>
      </c>
      <c r="L29" s="25" t="s">
        <v>10</v>
      </c>
      <c r="N29" s="25"/>
      <c r="O29" s="25"/>
      <c r="P29" s="26"/>
      <c r="R29" s="19"/>
      <c r="S29" s="20"/>
      <c r="T29" s="1">
        <v>70</v>
      </c>
      <c r="U29" s="48">
        <v>11</v>
      </c>
    </row>
    <row r="30" spans="2:21" ht="21" thickBot="1">
      <c r="B30" s="47">
        <v>21</v>
      </c>
      <c r="C30" s="1">
        <v>12</v>
      </c>
      <c r="D30" s="21"/>
      <c r="E30" s="9"/>
      <c r="G30" s="26"/>
      <c r="H30" s="25"/>
      <c r="I30" s="25"/>
      <c r="J30" s="50" t="s">
        <v>3</v>
      </c>
      <c r="K30" s="51">
        <v>44</v>
      </c>
      <c r="L30" s="25" t="s">
        <v>8</v>
      </c>
      <c r="N30" s="25"/>
      <c r="O30" s="25"/>
      <c r="P30" s="26"/>
      <c r="R30" s="9"/>
      <c r="T30" s="1">
        <v>33</v>
      </c>
      <c r="U30" s="48">
        <v>22</v>
      </c>
    </row>
    <row r="31" spans="9:15" ht="20.25">
      <c r="I31" s="21"/>
      <c r="J31" s="21"/>
      <c r="M31" s="21"/>
      <c r="N31" s="21"/>
      <c r="O31" s="21"/>
    </row>
  </sheetData>
  <sheetProtection/>
  <mergeCells count="7">
    <mergeCell ref="K19:L19"/>
    <mergeCell ref="K20:L20"/>
    <mergeCell ref="P1:Q1"/>
    <mergeCell ref="J5:M5"/>
    <mergeCell ref="K15:L15"/>
    <mergeCell ref="K16:L16"/>
    <mergeCell ref="J6:M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DDV</cp:lastModifiedBy>
  <cp:lastPrinted>2012-06-03T14:26:03Z</cp:lastPrinted>
  <dcterms:created xsi:type="dcterms:W3CDTF">2011-06-24T11:25:46Z</dcterms:created>
  <dcterms:modified xsi:type="dcterms:W3CDTF">2012-06-03T22:04:27Z</dcterms:modified>
  <cp:category/>
  <cp:version/>
  <cp:contentType/>
  <cp:contentStatus/>
</cp:coreProperties>
</file>